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ocuments\onedrive\Desktop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001 - Dodatek č.1 - Zatep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'000 - Vedlejší a ostatní ...'!$C$83:$K$120</definedName>
    <definedName name="_xlnm.Print_Area" localSheetId="1">'000 - Vedlejší a ostatní ...'!$C$4:$J$39,'000 - Vedlejší a ostatní ...'!$C$45:$J$65,'000 - Vedlejší a ostatní ...'!$C$71:$K$120</definedName>
    <definedName name="_xlnm.Print_Titles" localSheetId="1">'000 - Vedlejší a ostatní ...'!$83:$83</definedName>
    <definedName name="_xlnm._FilterDatabase" localSheetId="2" hidden="1">'001 - Dodatek č.1 - Zatep...'!$C$85:$K$353</definedName>
    <definedName name="_xlnm.Print_Area" localSheetId="2">'001 - Dodatek č.1 - Zatep...'!$C$4:$J$39,'001 - Dodatek č.1 - Zatep...'!$C$45:$J$67,'001 - Dodatek č.1 - Zatep...'!$C$73:$K$353</definedName>
    <definedName name="_xlnm.Print_Titles" localSheetId="2">'001 - Dodatek č.1 - Zatep...'!$85:$85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351"/>
  <c r="BH351"/>
  <c r="BG351"/>
  <c r="BF351"/>
  <c r="T351"/>
  <c r="R351"/>
  <c r="P351"/>
  <c r="BI348"/>
  <c r="BH348"/>
  <c r="BG348"/>
  <c r="BF348"/>
  <c r="T348"/>
  <c r="R348"/>
  <c r="P348"/>
  <c r="BI342"/>
  <c r="BH342"/>
  <c r="BG342"/>
  <c r="BF342"/>
  <c r="T342"/>
  <c r="R342"/>
  <c r="P342"/>
  <c r="BI335"/>
  <c r="BH335"/>
  <c r="BG335"/>
  <c r="BF335"/>
  <c r="T335"/>
  <c r="R335"/>
  <c r="P335"/>
  <c r="BI328"/>
  <c r="BH328"/>
  <c r="BG328"/>
  <c r="BF328"/>
  <c r="T328"/>
  <c r="R328"/>
  <c r="P328"/>
  <c r="BI321"/>
  <c r="BH321"/>
  <c r="BG321"/>
  <c r="BF321"/>
  <c r="T321"/>
  <c r="R321"/>
  <c r="P321"/>
  <c r="BI316"/>
  <c r="BH316"/>
  <c r="BG316"/>
  <c r="BF316"/>
  <c r="T316"/>
  <c r="T315"/>
  <c r="R316"/>
  <c r="R315"/>
  <c r="P316"/>
  <c r="P315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R246"/>
  <c r="P246"/>
  <c r="BI239"/>
  <c r="BH239"/>
  <c r="BG239"/>
  <c r="BF239"/>
  <c r="T239"/>
  <c r="R239"/>
  <c r="P239"/>
  <c r="BI231"/>
  <c r="BH231"/>
  <c r="BG231"/>
  <c r="BF231"/>
  <c r="T231"/>
  <c r="R231"/>
  <c r="P231"/>
  <c r="BI211"/>
  <c r="BH211"/>
  <c r="BG211"/>
  <c r="BF211"/>
  <c r="T211"/>
  <c r="R211"/>
  <c r="P211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49"/>
  <c r="BH149"/>
  <c r="BG149"/>
  <c r="BF149"/>
  <c r="T149"/>
  <c r="R149"/>
  <c r="P149"/>
  <c r="BI128"/>
  <c r="BH128"/>
  <c r="BG128"/>
  <c r="BF128"/>
  <c r="T128"/>
  <c r="R128"/>
  <c r="P128"/>
  <c r="BI124"/>
  <c r="BH124"/>
  <c r="BG124"/>
  <c r="BF124"/>
  <c r="T124"/>
  <c r="R124"/>
  <c r="P124"/>
  <c r="BI103"/>
  <c r="BH103"/>
  <c r="BG103"/>
  <c r="BF103"/>
  <c r="T103"/>
  <c r="R103"/>
  <c r="P103"/>
  <c r="BI96"/>
  <c r="BH96"/>
  <c r="BG96"/>
  <c r="BF96"/>
  <c r="T96"/>
  <c r="R96"/>
  <c r="P96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2" r="J37"/>
  <c r="J36"/>
  <c i="1" r="AY55"/>
  <c i="2" r="J35"/>
  <c i="1" r="AX55"/>
  <c i="2" r="BI118"/>
  <c r="BH118"/>
  <c r="BG118"/>
  <c r="BF118"/>
  <c r="T118"/>
  <c r="T117"/>
  <c r="R118"/>
  <c r="R117"/>
  <c r="P118"/>
  <c r="P117"/>
  <c r="BI110"/>
  <c r="BH110"/>
  <c r="BG110"/>
  <c r="BF110"/>
  <c r="T110"/>
  <c r="T109"/>
  <c r="R110"/>
  <c r="R109"/>
  <c r="P110"/>
  <c r="P109"/>
  <c r="BI103"/>
  <c r="BH103"/>
  <c r="BG103"/>
  <c r="BF103"/>
  <c r="T103"/>
  <c r="R103"/>
  <c r="P103"/>
  <c r="BI97"/>
  <c r="BH97"/>
  <c r="BG97"/>
  <c r="BF97"/>
  <c r="T97"/>
  <c r="R97"/>
  <c r="P97"/>
  <c r="BI93"/>
  <c r="BH93"/>
  <c r="BG93"/>
  <c r="BF93"/>
  <c r="T93"/>
  <c r="R93"/>
  <c r="P93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3" r="J124"/>
  <c r="BK348"/>
  <c r="BK103"/>
  <c r="J183"/>
  <c r="J311"/>
  <c i="2" r="J93"/>
  <c i="3" r="J89"/>
  <c r="J254"/>
  <c r="BK124"/>
  <c r="BK251"/>
  <c r="BK159"/>
  <c i="2" r="J97"/>
  <c i="3" r="J335"/>
  <c r="BK149"/>
  <c i="2" r="BK103"/>
  <c i="3" r="J149"/>
  <c r="BK198"/>
  <c r="J198"/>
  <c r="J306"/>
  <c r="BK335"/>
  <c r="J153"/>
  <c i="2" r="F37"/>
  <c r="J34"/>
  <c i="3" r="BK311"/>
  <c r="J296"/>
  <c r="BK203"/>
  <c i="2" r="BK110"/>
  <c i="3" r="BK188"/>
  <c r="BK96"/>
  <c r="BK254"/>
  <c i="2" r="J103"/>
  <c i="3" r="J342"/>
  <c i="2" r="BK118"/>
  <c i="3" r="J103"/>
  <c r="J211"/>
  <c r="J159"/>
  <c r="BK89"/>
  <c r="J178"/>
  <c r="BK328"/>
  <c r="J285"/>
  <c i="1" r="AS54"/>
  <c i="2" r="J118"/>
  <c i="3" r="J163"/>
  <c r="BK183"/>
  <c r="BK246"/>
  <c r="J239"/>
  <c r="BK211"/>
  <c r="BK290"/>
  <c r="J188"/>
  <c i="2" r="F35"/>
  <c i="3" r="J302"/>
  <c i="2" r="BK93"/>
  <c r="BK87"/>
  <c i="3" r="J231"/>
  <c r="BK128"/>
  <c r="J351"/>
  <c r="BK351"/>
  <c r="J203"/>
  <c r="BK342"/>
  <c r="J193"/>
  <c i="2" r="J110"/>
  <c i="3" r="J328"/>
  <c r="J96"/>
  <c r="J321"/>
  <c r="BK316"/>
  <c r="J348"/>
  <c r="BK193"/>
  <c r="BK153"/>
  <c r="J246"/>
  <c r="BK280"/>
  <c r="BK231"/>
  <c r="J316"/>
  <c r="J290"/>
  <c i="2" r="J87"/>
  <c i="3" r="J280"/>
  <c i="2" r="F36"/>
  <c i="3" r="J299"/>
  <c r="J128"/>
  <c r="BK178"/>
  <c i="2" r="BK97"/>
  <c i="3" r="BK302"/>
  <c r="BK285"/>
  <c r="J251"/>
  <c r="BK163"/>
  <c r="BK296"/>
  <c r="BK299"/>
  <c r="BK239"/>
  <c r="BK306"/>
  <c r="BK321"/>
  <c i="2" r="F34"/>
  <c l="1" r="BK96"/>
  <c r="J96"/>
  <c r="J62"/>
  <c i="3" r="P88"/>
  <c i="2" r="BK86"/>
  <c r="J86"/>
  <c r="J61"/>
  <c i="3" r="R88"/>
  <c i="2" r="P96"/>
  <c r="T96"/>
  <c i="3" r="BK88"/>
  <c r="J88"/>
  <c r="J61"/>
  <c r="T238"/>
  <c r="R295"/>
  <c r="BK320"/>
  <c r="J320"/>
  <c r="J66"/>
  <c i="2" r="P86"/>
  <c r="P85"/>
  <c r="P84"/>
  <c i="1" r="AU55"/>
  <c i="3" r="BK238"/>
  <c r="J238"/>
  <c r="J62"/>
  <c i="2" r="T86"/>
  <c i="3" r="P238"/>
  <c r="T295"/>
  <c r="P320"/>
  <c r="P319"/>
  <c i="2" r="R96"/>
  <c i="3" r="R238"/>
  <c r="P295"/>
  <c r="R320"/>
  <c r="R319"/>
  <c i="2" r="R86"/>
  <c r="R85"/>
  <c r="R84"/>
  <c i="3" r="T88"/>
  <c r="T87"/>
  <c r="T86"/>
  <c r="BK295"/>
  <c r="J295"/>
  <c r="J63"/>
  <c r="T320"/>
  <c r="T319"/>
  <c i="2" r="BK117"/>
  <c r="J117"/>
  <c r="J64"/>
  <c r="BK109"/>
  <c r="J109"/>
  <c r="J63"/>
  <c i="3" r="BK315"/>
  <c r="J315"/>
  <c r="J64"/>
  <c r="E76"/>
  <c r="BE203"/>
  <c r="BE254"/>
  <c r="BE328"/>
  <c r="F55"/>
  <c r="BE89"/>
  <c r="BE96"/>
  <c r="BE103"/>
  <c r="BE178"/>
  <c r="BE188"/>
  <c r="BE239"/>
  <c r="BE335"/>
  <c r="BE124"/>
  <c r="BE128"/>
  <c r="BE193"/>
  <c r="BE280"/>
  <c r="BE302"/>
  <c r="BE306"/>
  <c r="BE321"/>
  <c r="BE351"/>
  <c r="BE149"/>
  <c r="BE153"/>
  <c r="BE159"/>
  <c r="BE163"/>
  <c r="BE211"/>
  <c r="BE246"/>
  <c r="BE299"/>
  <c r="BE316"/>
  <c r="BE348"/>
  <c r="J52"/>
  <c r="BE183"/>
  <c r="BE290"/>
  <c r="BE311"/>
  <c r="BE342"/>
  <c r="BE198"/>
  <c r="BE231"/>
  <c r="BE251"/>
  <c r="BE285"/>
  <c r="BE296"/>
  <c i="1" r="BC55"/>
  <c r="BA55"/>
  <c r="BB55"/>
  <c r="BD55"/>
  <c i="2" r="E48"/>
  <c r="J52"/>
  <c r="F55"/>
  <c r="BE87"/>
  <c r="BE93"/>
  <c r="BE97"/>
  <c r="BE103"/>
  <c r="BE110"/>
  <c r="BE118"/>
  <c i="1" r="AW55"/>
  <c i="3" r="F35"/>
  <c i="1" r="BB56"/>
  <c r="BB54"/>
  <c r="W31"/>
  <c i="3" r="F34"/>
  <c i="1" r="BA56"/>
  <c r="BA54"/>
  <c r="W30"/>
  <c i="3" r="F37"/>
  <c i="1" r="BD56"/>
  <c r="BD54"/>
  <c r="W33"/>
  <c i="3" r="J34"/>
  <c i="1" r="AW56"/>
  <c i="3" r="F36"/>
  <c i="1" r="BC56"/>
  <c r="BC54"/>
  <c r="W32"/>
  <c i="3" l="1" r="R87"/>
  <c r="R86"/>
  <c i="2" r="T85"/>
  <c r="T84"/>
  <c r="BK85"/>
  <c r="J85"/>
  <c r="J60"/>
  <c i="3" r="P87"/>
  <c r="P86"/>
  <c i="1" r="AU56"/>
  <c i="3" r="BK319"/>
  <c r="J319"/>
  <c r="J65"/>
  <c r="BK87"/>
  <c r="BK86"/>
  <c r="J86"/>
  <c r="J59"/>
  <c r="J33"/>
  <c i="1" r="AV56"/>
  <c r="AT56"/>
  <c i="2" r="J33"/>
  <c i="1" r="AV55"/>
  <c r="AT55"/>
  <c i="2" r="F33"/>
  <c i="1" r="AZ55"/>
  <c r="AW54"/>
  <c r="AK30"/>
  <c r="AY54"/>
  <c r="AX54"/>
  <c i="3" r="F33"/>
  <c i="1" r="AZ56"/>
  <c r="AU54"/>
  <c i="3" l="1" r="J87"/>
  <c r="J60"/>
  <c i="2" r="BK84"/>
  <c r="J84"/>
  <c r="J59"/>
  <c i="1" r="AZ54"/>
  <c r="W29"/>
  <c i="3" r="J30"/>
  <c i="1" r="AG56"/>
  <c i="3" l="1" r="J39"/>
  <c i="1" r="AN56"/>
  <c r="AV54"/>
  <c r="AK29"/>
  <c i="2" r="J30"/>
  <c i="1" r="AG55"/>
  <c r="AG54"/>
  <c r="AK26"/>
  <c i="2" l="1" r="J39"/>
  <c i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<sst xmlns="http://schemas.openxmlformats.org/spreadsheetml/2006/main">
  <si>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</si>
  <si>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</si>
  <si>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</si>
  <si>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</si>
  <si>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</si>
  <si>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{c102bb89-785f-4f25-9c9c-b4547c98b80a}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</si>
  <si>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</si>
  <si>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</si>
  <si>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</si>
  <si>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</si>
  <si>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</si>
  <si>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</si>
  <si>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</si>
  <si>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</si>
  <si>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</si>
  <si>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</si>
  <si>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</si>
  <si>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BALKONŮ NA BUDOVÁCH B, C - dodatek č.1</t>
  </si>
  <si>
    <t>KSO:</t>
  </si>
  <si>
    <t/>
  </si>
  <si>
    <t>CC-CZ:</t>
  </si>
  <si>
    <t>Místo:</t>
  </si>
  <si>
    <t xml:space="preserve"> </t>
  </si>
  <si>
    <t>Datum:</t>
  </si>
  <si>
    <t>26. 8. 2022</t>
  </si>
  <si>
    <t>Zadavatel:</t>
  </si>
  <si>
    <t>IČ:</t>
  </si>
  <si>
    <t>Nemocnice ve Frýdku - 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</si>
  <si>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</si>
  <si>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</si>
  <si>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</si>
  <si>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</si>
  <si>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</si>
  <si>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</si>
  <si>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</si>
  <si>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</si>
  <si>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</si>
  <si>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</si>
  <si>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</si>
  <si>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</si>
  <si>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</si>
  <si>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</si>
  <si>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</si>
  <si>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</si>
  <si>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</si>
  <si>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</si>
  <si>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</si>
  <si>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</si>
  <si>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</si>
  <si>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</si>
  <si>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</si>
  <si>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</si>
  <si>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</si>
  <si>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</si>
  <si>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</si>
  <si>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</si>
  <si>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</si>
  <si>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</si>
  <si>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</si>
  <si>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</si>
  <si>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</si>
  <si>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</si>
  <si>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</si>
  <si>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</si>
  <si>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</si>
  <si>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</si>
  <si>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</si>
  <si>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</si>
  <si>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</si>
  <si>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</si>
  <si>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</si>
  <si>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</si>
  <si>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</si>
  <si>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</si>
  <si>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</si>
  <si>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</si>
  <si>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</si>
  <si>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</si>
  <si>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</si>
  <si>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</si>
  <si>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</si>
  <si>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{d2b50a5f-cd37-4a01-8197-463b9c6e7dd4}</t>
  </si>
  <si>
    <t>2</t>
  </si>
  <si>
    <t>001</t>
  </si>
  <si>
    <t>Dodatek č.1 - Zateplení fasády kolem balkonů</t>
  </si>
  <si>
    <t>{c05ef4d7-4cc1-4860-be34-557f7e8d25aa}</t>
  </si>
  <si>
    <t>KRYCÍ LIST SOUPISU PRACÍ</t>
  </si>
  <si>
    <t>Objekt:</t>
  </si>
  <si>
    <t>000 -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</si>
  <si>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</si>
  <si>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</si>
  <si>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</si>
  <si>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</si>
  <si>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</si>
  <si>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</si>
  <si>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</si>
  <si>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</si>
  <si>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</si>
  <si>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</si>
  <si>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</si>
  <si>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</si>
  <si>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</si>
  <si>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</si>
  <si>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</si>
  <si>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</si>
  <si>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</si>
  <si>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</si>
  <si>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</si>
  <si>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</si>
  <si>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</si>
  <si>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</si>
  <si>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</si>
  <si>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</si>
  <si>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</si>
  <si>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</si>
  <si>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</si>
  <si>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</si>
  <si>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</si>
  <si>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013203000</t>
  </si>
  <si>
    <t>Dokumentace stavby bez rozlišení</t>
  </si>
  <si>
    <t>kpl</t>
  </si>
  <si>
    <t>CS ÚRS 2022 02</t>
  </si>
  <si>
    <t>1024</t>
  </si>
  <si>
    <t>941170194</t>
  </si>
  <si>
    <t>PP</t>
  </si>
  <si>
    <t>Online PSC</t>
  </si>
  <si>
    <t>https://podminky.urs.cz/item/CS_URS_2022_02/013203000</t>
  </si>
  <si>
    <t>VV</t>
  </si>
  <si>
    <t>"Výrobní dodavatelská dokumentace"</t>
  </si>
  <si>
    <t>Součet</t>
  </si>
  <si>
    <t>4</t>
  </si>
  <si>
    <t>013254000</t>
  </si>
  <si>
    <t>Dokumentace skutečného provedení stavby</t>
  </si>
  <si>
    <t>-849616188</t>
  </si>
  <si>
    <t>https://podminky.urs.cz/item/CS_URS_2022_02/013254000</t>
  </si>
  <si>
    <t>VRN3</t>
  </si>
  <si>
    <t>Zařízení staveniště</t>
  </si>
  <si>
    <t>3</t>
  </si>
  <si>
    <t>030001000</t>
  </si>
  <si>
    <t>1846199780</t>
  </si>
  <si>
    <t>https://podminky.urs.cz/item/CS_URS_2022_02/030001000</t>
  </si>
  <si>
    <t>"náklady na zařízení staveniště, spotřeby energií atd."</t>
  </si>
  <si>
    <t>034103000</t>
  </si>
  <si>
    <t>Oplocení staveniště</t>
  </si>
  <si>
    <t>453591277</t>
  </si>
  <si>
    <t>https://podminky.urs.cz/item/CS_URS_2022_02/034103000</t>
  </si>
  <si>
    <t>"oplocení staveniště vč. výstražných tabulek"</t>
  </si>
  <si>
    <t>VRN4</t>
  </si>
  <si>
    <t>Inženýrská činnost</t>
  </si>
  <si>
    <t>043002000</t>
  </si>
  <si>
    <t>Zkoušky a ostatní měření</t>
  </si>
  <si>
    <t>491468995</t>
  </si>
  <si>
    <t>https://podminky.urs.cz/item/CS_URS_2022_02/043002000</t>
  </si>
  <si>
    <t>"veškeré potřebné zkoušky a revize potřebné pro dokončení díla"</t>
  </si>
  <si>
    <t>"odtrhové zkoušky KZS, kotvení výrobků, podkladních povrchů atd."</t>
  </si>
  <si>
    <t>VRN7</t>
  </si>
  <si>
    <t>Provozní vlivy</t>
  </si>
  <si>
    <t>6</t>
  </si>
  <si>
    <t>071103000</t>
  </si>
  <si>
    <t>Provoz investora</t>
  </si>
  <si>
    <t>1147299553</t>
  </si>
  <si>
    <t>https://podminky.urs.cz/item/CS_URS_2022_02/071103000</t>
  </si>
  <si>
    <t>001 - Dodatek č.1 - Zateplení fasády kolem balkonů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</si>
  <si>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</si>
  <si>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</si>
  <si>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</si>
  <si>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</si>
  <si>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</si>
  <si>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</si>
  <si>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</si>
  <si>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>HSV</t>
  </si>
  <si>
    <t>Práce a dodávky HSV</t>
  </si>
  <si>
    <t>Úpravy povrchů, podlahy a osazování výplní</t>
  </si>
  <si>
    <t>622142001</t>
  </si>
  <si>
    <t>Potažení vnějších stěn sklovláknitým pletivem vtlačeným do tenkovrstvé hmoty</t>
  </si>
  <si>
    <t>m2</t>
  </si>
  <si>
    <t>-2074811772</t>
  </si>
  <si>
    <t>Potažení vnějších ploch pletivem v ploše nebo pruzích, na plném podkladu sklovláknitým vtlačením do tmelu stěn</t>
  </si>
  <si>
    <t>https://podminky.urs.cz/item/CS_URS_2022_02/622142001</t>
  </si>
  <si>
    <t>"dle výkresu číslo dod1.1, dod.1.2"</t>
  </si>
  <si>
    <t>"přetažení omítky na stávající fasádu"</t>
  </si>
  <si>
    <t>0,25*20*2</t>
  </si>
  <si>
    <t>622151001</t>
  </si>
  <si>
    <t>Penetrační akrylátový nátěr vnějších pastovitých tenkovrstvých omítek stěn</t>
  </si>
  <si>
    <t>1495863558</t>
  </si>
  <si>
    <t>Penetrační nátěr vnějších pastovitých tenkovrstvých omítek akrylátový univerzální stěn</t>
  </si>
  <si>
    <t>https://podminky.urs.cz/item/CS_URS_2022_02/622151001</t>
  </si>
  <si>
    <t>"pod vrchní omítkou</t>
  </si>
  <si>
    <t>542,446</t>
  </si>
  <si>
    <t>622221031</t>
  </si>
  <si>
    <t>Montáž kontaktního zateplení vnějších stěn lepením a mechanickým kotvením TI z minerální vlny s podélnou orientací do zdiva a betonu tl přes 120 do 160 mm</t>
  </si>
  <si>
    <t>467254700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</si>
  <si>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</t>
  </si>
  <si>
    <t>https://podminky.urs.cz/item/CS_URS_2022_02/622221031</t>
  </si>
  <si>
    <t>"nové zateplení"</t>
  </si>
  <si>
    <t>"1.n.p."</t>
  </si>
  <si>
    <t>3,89*(18,385+18,411)-2,5*2,1*8</t>
  </si>
  <si>
    <t>Mezisoučet</t>
  </si>
  <si>
    <t>"2.n.p."</t>
  </si>
  <si>
    <t>3,41*(18,385+18,411)-1,5*2,1*8-1*3*8</t>
  </si>
  <si>
    <t>"3.n.p."</t>
  </si>
  <si>
    <t>"4.n.p."</t>
  </si>
  <si>
    <t>"5.n.p."</t>
  </si>
  <si>
    <t>(3,76+0,16)*(18,385+18,411)-1,5*2,1*8-1*3*8</t>
  </si>
  <si>
    <t>M</t>
  </si>
  <si>
    <t>63152266</t>
  </si>
  <si>
    <t>deska tepelně izolační minerální kontaktních fasád podélné vlákno λ=0,034 tl 160mm</t>
  </si>
  <si>
    <t>8</t>
  </si>
  <si>
    <t>979357257</t>
  </si>
  <si>
    <t>424,998*1,05</t>
  </si>
  <si>
    <t>622222051</t>
  </si>
  <si>
    <t>Montáž kontaktního zateplení vnějšího ostění, nadpraží nebo parapetu hl. špalety do 400 mm lepením desek z minerální vlny tl do 40 mm</t>
  </si>
  <si>
    <t>m</t>
  </si>
  <si>
    <t>-1147844499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</si>
  <si>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</si>
  <si>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https://podminky.urs.cz/item/CS_URS_2022_02/622222051</t>
  </si>
  <si>
    <t>"nové zateplení ostění"</t>
  </si>
  <si>
    <t>(2,5*2+2,1*2)*8</t>
  </si>
  <si>
    <t>(2,5*2+3*2)*8</t>
  </si>
  <si>
    <t>63151518</t>
  </si>
  <si>
    <t>deska tepelně izolační minerální kontaktních fasád podélné vlákno λ=0,036 tl 30mm</t>
  </si>
  <si>
    <t>2124895522</t>
  </si>
  <si>
    <t>425,6*(0,16+0,17)*1,05</t>
  </si>
  <si>
    <t>7</t>
  </si>
  <si>
    <t>622252001</t>
  </si>
  <si>
    <t>Montáž profilů kontaktního zateplení připevněných mechanicky</t>
  </si>
  <si>
    <t>-1675188451</t>
  </si>
  <si>
    <t>Montáž profilů kontaktního zateplení zakládacích soklových připevněných hmoždinkami</t>
  </si>
  <si>
    <t>https://podminky.urs.cz/item/CS_URS_2022_02/622252001</t>
  </si>
  <si>
    <t>(18,385+18,411)*5-1*8*4</t>
  </si>
  <si>
    <t>59051653</t>
  </si>
  <si>
    <t>profil zakládací Al tl 0,7mm pro ETICS pro izolant tl 160mm</t>
  </si>
  <si>
    <t>214424917</t>
  </si>
  <si>
    <t>151,98*1,1</t>
  </si>
  <si>
    <t>9</t>
  </si>
  <si>
    <t>622252002</t>
  </si>
  <si>
    <t>Montáž profilů kontaktního zateplení lepených</t>
  </si>
  <si>
    <t>-1506754833</t>
  </si>
  <si>
    <t>Montáž profilů kontaktního zateplení ostatních stěnových, dilatačních apod. lepených do tmelu</t>
  </si>
  <si>
    <t>https://podminky.urs.cz/item/CS_URS_2022_02/622252002</t>
  </si>
  <si>
    <t>"okenní"</t>
  </si>
  <si>
    <t>2,1*2*8+3*2*8*4+2,5*8*5</t>
  </si>
  <si>
    <t>"rohové"</t>
  </si>
  <si>
    <t>2,1*2*8+3*2*8*4+20*4+18,385+18,411</t>
  </si>
  <si>
    <t>"podparapetní"</t>
  </si>
  <si>
    <t>2,5*8+1,5*8*4</t>
  </si>
  <si>
    <t>"se skrytou okapnicí"</t>
  </si>
  <si>
    <t>18,385+18,411+2,5*8*5</t>
  </si>
  <si>
    <t>"dilatační stěnový"</t>
  </si>
  <si>
    <t>20</t>
  </si>
  <si>
    <t>10</t>
  </si>
  <si>
    <t>59051478</t>
  </si>
  <si>
    <t>profil rohový PVC 25x25 mm pro ETICS</t>
  </si>
  <si>
    <t>-1460538599</t>
  </si>
  <si>
    <t>(2,1*2*8+3*2*8*4+20*4+18,385+18,411)*1,1</t>
  </si>
  <si>
    <t>11</t>
  </si>
  <si>
    <t>59051500</t>
  </si>
  <si>
    <t>profil dilatační stěnový PVC s výztužnou tkaninou pro ETICS</t>
  </si>
  <si>
    <t>-1637157798</t>
  </si>
  <si>
    <t>20*1,1</t>
  </si>
  <si>
    <t>12</t>
  </si>
  <si>
    <t>59051512</t>
  </si>
  <si>
    <t>profil začišťovací s okapnicí PVC s výztužnou tkaninou pro parapet ETICS</t>
  </si>
  <si>
    <t>-1790501417</t>
  </si>
  <si>
    <t>(2,5*8+1,5*8*4)*1,1</t>
  </si>
  <si>
    <t>13</t>
  </si>
  <si>
    <t>28342205</t>
  </si>
  <si>
    <t>profil okenní PVC s výztužnou tkaninou pro ETICS</t>
  </si>
  <si>
    <t>-506821477</t>
  </si>
  <si>
    <t>(2,1*2*8+3*2*8*4+2,5*8*5)*1,1</t>
  </si>
  <si>
    <t>14</t>
  </si>
  <si>
    <t>59051510</t>
  </si>
  <si>
    <t>profil začišťovací se skrytou okapnicí PVC s výztužnou tkaninou pro nadpraží ETICS</t>
  </si>
  <si>
    <t>-1063969239</t>
  </si>
  <si>
    <t>(18,385+18,411+2,5*8*5)*1,1</t>
  </si>
  <si>
    <t>622335102</t>
  </si>
  <si>
    <t>Oprava cementové hladké omítky vnějších stěn v rozsahu přes 10 do 30 %</t>
  </si>
  <si>
    <t>1317871602</t>
  </si>
  <si>
    <t>Oprava cementové omítky vnějších ploch hladké stěn, v rozsahu opravované plochy přes 10 do 30%</t>
  </si>
  <si>
    <t>https://podminky.urs.cz/item/CS_URS_2022_02/622335102</t>
  </si>
  <si>
    <t>"místní vyspravení podkladu pod zateplením"</t>
  </si>
  <si>
    <t>424,998</t>
  </si>
  <si>
    <t>425,6*0,17</t>
  </si>
  <si>
    <t>16</t>
  </si>
  <si>
    <t>622531022</t>
  </si>
  <si>
    <t>Tenkovrstvá silikonová zrnitá omítka zrnitost 2,0 mm vnějších stěn</t>
  </si>
  <si>
    <t>1921458039</t>
  </si>
  <si>
    <t>Omítka tenkovrstvá silikonová vnějších ploch probarvená bez penetrace zatíraná (škrábaná), zrnitost 2,0 mm stěn</t>
  </si>
  <si>
    <t>https://podminky.urs.cz/item/CS_URS_2022_02/622531022</t>
  </si>
  <si>
    <t>"zateplení"</t>
  </si>
  <si>
    <t>"ostění"</t>
  </si>
  <si>
    <t>(2,5+2,1*2)*8*(0,16+0,17)</t>
  </si>
  <si>
    <t>(2,5+3*2)*8*(0,16+0,17)</t>
  </si>
  <si>
    <t>"přetažení na stávající fasádu"</t>
  </si>
  <si>
    <t>17</t>
  </si>
  <si>
    <t>629991011</t>
  </si>
  <si>
    <t>Zakrytí výplní otvorů a svislých ploch fólií přilepenou lepící páskou</t>
  </si>
  <si>
    <t>1701187377</t>
  </si>
  <si>
    <t>Zakrytí vnějších ploch před znečištěním včetně pozdějšího odkrytí výplní otvorů a svislých ploch fólií přilepenou lepící páskou</t>
  </si>
  <si>
    <t>https://podminky.urs.cz/item/CS_URS_2022_02/629991011</t>
  </si>
  <si>
    <t>"zakrytí stávajících oken a dveří"</t>
  </si>
  <si>
    <t>2,5*2,1*8+1,5*2,1*8*4+1*3*8*4</t>
  </si>
  <si>
    <t>Ostatní konstrukce a práce, bourání</t>
  </si>
  <si>
    <t>18</t>
  </si>
  <si>
    <t>941111132</t>
  </si>
  <si>
    <t>Montáž lešení řadového trubkového lehkého s podlahami zatížení do 200 kg/m2 š od 1,2 do 1,5 m v přes 10 do 25 m</t>
  </si>
  <si>
    <t>-524372045</t>
  </si>
  <si>
    <t>Montáž lešení řadového trubkového lehkého pracovního s podlahami s provozním zatížením tř. 3 do 200 kg/m2 šířky tř. W12 od 1,2 do 1,5 m, výšky přes 10 do 25 m</t>
  </si>
  <si>
    <t>https://podminky.urs.cz/item/CS_URS_2022_02/941111132</t>
  </si>
  <si>
    <t>"přídavek k lešení vykázanému v rámci oprav balkonů"</t>
  </si>
  <si>
    <t>40*6</t>
  </si>
  <si>
    <t>19</t>
  </si>
  <si>
    <t>941111232</t>
  </si>
  <si>
    <t>Příplatek k lešení řadovému trubkovému lehkému s podlahami š 1,5 m v 25 m za první a ZKD den použití</t>
  </si>
  <si>
    <t>-1567294906</t>
  </si>
  <si>
    <t>Montáž lešení řadového trubkového lehkého pracovního s podlahami s provozním zatížením tř. 3 do 200 kg/m2 Příplatek za první a každý další den použití lešení k ceně -1132</t>
  </si>
  <si>
    <t>https://podminky.urs.cz/item/CS_URS_2022_02/941111232</t>
  </si>
  <si>
    <t>240*60</t>
  </si>
  <si>
    <t>941111832</t>
  </si>
  <si>
    <t>Demontáž lešení řadového trubkového lehkého s podlahami zatížení do 200 kg/m2 š od 1,2 do 1,5 m v přes 10 do 25 m</t>
  </si>
  <si>
    <t>847157695</t>
  </si>
  <si>
    <t>Demontáž lešení řadového trubkového lehkého pracovního s podlahami s provozním zatížením tř. 3 do 200 kg/m2 šířky tř. W12 od 1,2 do 1,5 m, výšky přes 10 do 25 m</t>
  </si>
  <si>
    <t>https://podminky.urs.cz/item/CS_URS_2022_02/941111832</t>
  </si>
  <si>
    <t>966080101</t>
  </si>
  <si>
    <t>Bourání kontaktního zateplení z polystyrenových desek tl do 60 mm</t>
  </si>
  <si>
    <t>-247017253</t>
  </si>
  <si>
    <t>Bourání kontaktního zateplení včetně povrchové úpravy omítkou nebo nátěrem z polystyrénových desek, tloušťky do 60 mm</t>
  </si>
  <si>
    <t>https://podminky.urs.cz/item/CS_URS_2022_02/966080101</t>
  </si>
  <si>
    <t>"odstranění stávajícího zateplení vč. zateplení ostění otvorů"</t>
  </si>
  <si>
    <t>(1,35+2,1+0,44)*(18,385+18,411)-2,5*2,1*8</t>
  </si>
  <si>
    <t>(0,06+0,17)*(2,5*2+2,1*2)*8</t>
  </si>
  <si>
    <t>(0,06+0,17)*(2,5*2+3*2)*8</t>
  </si>
  <si>
    <t>22</t>
  </si>
  <si>
    <t>9-R1</t>
  </si>
  <si>
    <t>Překotvení bleskosvodu do nového zateplení</t>
  </si>
  <si>
    <t>bm</t>
  </si>
  <si>
    <t>1559080220</t>
  </si>
  <si>
    <t>40</t>
  </si>
  <si>
    <t>23</t>
  </si>
  <si>
    <t>9-R2</t>
  </si>
  <si>
    <t>Demontáž stávajících stínících prostředků na oknech a dveřích</t>
  </si>
  <si>
    <t>367198381</t>
  </si>
  <si>
    <t>"dle fotografií stávajícího stavu"</t>
  </si>
  <si>
    <t>24</t>
  </si>
  <si>
    <t>9-R3</t>
  </si>
  <si>
    <t>Mechanické očištění stávajícího povrchu fasády po odstranění stávajícího zateplení</t>
  </si>
  <si>
    <t>670266309</t>
  </si>
  <si>
    <t>"dle demontáže zateplení"</t>
  </si>
  <si>
    <t>522,886</t>
  </si>
  <si>
    <t>997</t>
  </si>
  <si>
    <t>Přesun sutě</t>
  </si>
  <si>
    <t>25</t>
  </si>
  <si>
    <t>997013216</t>
  </si>
  <si>
    <t>Vnitrostaveništní doprava suti a vybouraných hmot pro budovy v přes 18 do 21 m ručně</t>
  </si>
  <si>
    <t>t</t>
  </si>
  <si>
    <t>-1733789891</t>
  </si>
  <si>
    <t>Vnitrostaveništní doprava suti a vybouraných hmot vodorovně do 50 m svisle ručně pro budovy a haly výšky přes 18 do 21 m</t>
  </si>
  <si>
    <t>https://podminky.urs.cz/item/CS_URS_2022_02/997013216</t>
  </si>
  <si>
    <t>26</t>
  </si>
  <si>
    <t>997013501</t>
  </si>
  <si>
    <t>Odvoz suti a vybouraných hmot na skládku nebo meziskládku do 1 km se složením</t>
  </si>
  <si>
    <t>-732714388</t>
  </si>
  <si>
    <t>Odvoz suti a vybouraných hmot na skládku nebo meziskládku se složením, na vzdálenost do 1 km</t>
  </si>
  <si>
    <t>https://podminky.urs.cz/item/CS_URS_2022_02/997013501</t>
  </si>
  <si>
    <t>27</t>
  </si>
  <si>
    <t>997013509</t>
  </si>
  <si>
    <t>Příplatek k odvozu suti a vybouraných hmot na skládku ZKD 1 km přes 1 km</t>
  </si>
  <si>
    <t>-1379663572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</si>
  <si>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</si>
  <si>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</si>
  <si>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9,353*19 'Přepočtené koeficientem množství</t>
  </si>
  <si>
    <t>28</t>
  </si>
  <si>
    <t>997013631</t>
  </si>
  <si>
    <t>Poplatek za uložení na skládce (skládkovné) stavebního odpadu směsného kód odpadu 17 09 04</t>
  </si>
  <si>
    <t>-1252071947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</si>
  <si>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</si>
  <si>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</si>
  <si>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6,798+2,388</t>
  </si>
  <si>
    <t>29</t>
  </si>
  <si>
    <t>99701-R2-ocel</t>
  </si>
  <si>
    <t>Výnos z prodeje kovového odpadu</t>
  </si>
  <si>
    <t>-935233644</t>
  </si>
  <si>
    <t>0,167</t>
  </si>
  <si>
    <t>998</t>
  </si>
  <si>
    <t>Přesun hmot</t>
  </si>
  <si>
    <t>30</t>
  </si>
  <si>
    <t>998018003</t>
  </si>
  <si>
    <t>Přesun hmot ruční pro budovy v přes 12 do 24 m</t>
  </si>
  <si>
    <t>181615277</t>
  </si>
  <si>
    <t>Přesun hmot pro budovy občanské výstavby, bydlení, výrobu a služby ruční - bez užití mechanizace vodorovná dopravní vzdálenost do 100 m pro budovy s jakoukoliv nosnou konstrukcí výšky přes 12 do 24 m</t>
  </si>
  <si>
    <t>https://podminky.urs.cz/item/CS_URS_2022_02/998018003</t>
  </si>
  <si>
    <t>PSV</t>
  </si>
  <si>
    <t>Práce a dodávky PSV</t>
  </si>
  <si>
    <t>764</t>
  </si>
  <si>
    <t>Konstrukce klempířské</t>
  </si>
  <si>
    <t>31</t>
  </si>
  <si>
    <t>764002851</t>
  </si>
  <si>
    <t>Demontáž oplechování parapetů do suti</t>
  </si>
  <si>
    <t>326329933</t>
  </si>
  <si>
    <t>Demontáž klempířských konstrukcí oplechování parapetů do suti</t>
  </si>
  <si>
    <t>https://podminky.urs.cz/item/CS_URS_2022_02/764002851</t>
  </si>
  <si>
    <t>"stávající oplechování parapetů"</t>
  </si>
  <si>
    <t>2,5*8*5</t>
  </si>
  <si>
    <t>32</t>
  </si>
  <si>
    <t>764212664</t>
  </si>
  <si>
    <t>Oplechování rovné okapové hrany z Pz s povrchovou úpravou rš 300 mm</t>
  </si>
  <si>
    <t>1891017602</t>
  </si>
  <si>
    <t>Oplechování střešních prvků z pozinkovaného plechu s povrchovou úpravou okapu střechy rovné okapovým plechem rš 300 mm</t>
  </si>
  <si>
    <t>https://podminky.urs.cz/item/CS_URS_2022_02/764212664</t>
  </si>
  <si>
    <t>"horní ukončení zateplení"</t>
  </si>
  <si>
    <t>37</t>
  </si>
  <si>
    <t>33</t>
  </si>
  <si>
    <t>764226406</t>
  </si>
  <si>
    <t>Oplechování parapetů rovných mechanicky kotvené z Al plechu rš 450 mm</t>
  </si>
  <si>
    <t>872599047</t>
  </si>
  <si>
    <t>Oplechování parapetů z hliníkového plechu rovných mechanicky kotvené, bez rohů rš 450 mm</t>
  </si>
  <si>
    <t>https://podminky.urs.cz/item/CS_URS_2022_02/764226406</t>
  </si>
  <si>
    <t>"nové oplechování parapetů"</t>
  </si>
  <si>
    <t>34</t>
  </si>
  <si>
    <t>764-R1</t>
  </si>
  <si>
    <t>D+M Plastová krytka k oplechování parapetu</t>
  </si>
  <si>
    <t>kus</t>
  </si>
  <si>
    <t>-1176509810</t>
  </si>
  <si>
    <t>2*8+2*8*4</t>
  </si>
  <si>
    <t>35</t>
  </si>
  <si>
    <t>998764103</t>
  </si>
  <si>
    <t>Přesun hmot tonážní pro konstrukce klempířské v objektech v přes 12 do 24 m</t>
  </si>
  <si>
    <t>1880938684</t>
  </si>
  <si>
    <t>Přesun hmot pro konstrukce klempířské stanovený z hmotnosti přesunovaného materiálu vodorovná dopravní vzdálenost do 50 m v objektech výšky přes 12 do 24 m</t>
  </si>
  <si>
    <t>https://podminky.urs.cz/item/CS_URS_2022_02/998764103</t>
  </si>
  <si>
    <t>36</t>
  </si>
  <si>
    <t>998764181</t>
  </si>
  <si>
    <t>Příplatek k přesunu hmot tonážní 764 prováděný bez použití mechanizace</t>
  </si>
  <si>
    <t>-947857226</t>
  </si>
  <si>
    <t>Přesun hmot pro konstrukce klempířské stanovený z hmotnosti přesunovaného materiálu Příplatek k cenám za přesun prováděný bez použití mechanizace pro jakoukoliv výšku objektu</t>
  </si>
  <si>
    <t>https://podminky.urs.cz/item/CS_URS_2022_02/998764181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</si>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</sst>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3203000" TargetMode="External" /><Relationship Id="rId2" Type="http://schemas.openxmlformats.org/officeDocument/2006/relationships/hyperlink" Target="https://podminky.urs.cz/item/CS_URS_2022_02/013254000" TargetMode="External" /><Relationship Id="rId3" Type="http://schemas.openxmlformats.org/officeDocument/2006/relationships/hyperlink" Target="https://podminky.urs.cz/item/CS_URS_2022_02/030001000" TargetMode="External" /><Relationship Id="rId4" Type="http://schemas.openxmlformats.org/officeDocument/2006/relationships/hyperlink" Target="https://podminky.urs.cz/item/CS_URS_2022_02/034103000" TargetMode="External" /><Relationship Id="rId5" Type="http://schemas.openxmlformats.org/officeDocument/2006/relationships/hyperlink" Target="https://podminky.urs.cz/item/CS_URS_2022_02/043002000" TargetMode="External" /><Relationship Id="rId6" Type="http://schemas.openxmlformats.org/officeDocument/2006/relationships/hyperlink" Target="https://podminky.urs.cz/item/CS_URS_2022_02/071103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622142001" TargetMode="External" /><Relationship Id="rId2" Type="http://schemas.openxmlformats.org/officeDocument/2006/relationships/hyperlink" Target="https://podminky.urs.cz/item/CS_URS_2022_02/622151001" TargetMode="External" /><Relationship Id="rId3" Type="http://schemas.openxmlformats.org/officeDocument/2006/relationships/hyperlink" Target="https://podminky.urs.cz/item/CS_URS_2022_02/622221031" TargetMode="External" /><Relationship Id="rId4" Type="http://schemas.openxmlformats.org/officeDocument/2006/relationships/hyperlink" Target="https://podminky.urs.cz/item/CS_URS_2022_02/622222051" TargetMode="External" /><Relationship Id="rId5" Type="http://schemas.openxmlformats.org/officeDocument/2006/relationships/hyperlink" Target="https://podminky.urs.cz/item/CS_URS_2022_02/622252001" TargetMode="External" /><Relationship Id="rId6" Type="http://schemas.openxmlformats.org/officeDocument/2006/relationships/hyperlink" Target="https://podminky.urs.cz/item/CS_URS_2022_02/622252002" TargetMode="External" /><Relationship Id="rId7" Type="http://schemas.openxmlformats.org/officeDocument/2006/relationships/hyperlink" Target="https://podminky.urs.cz/item/CS_URS_2022_02/622335102" TargetMode="External" /><Relationship Id="rId8" Type="http://schemas.openxmlformats.org/officeDocument/2006/relationships/hyperlink" Target="https://podminky.urs.cz/item/CS_URS_2022_02/622531022" TargetMode="External" /><Relationship Id="rId9" Type="http://schemas.openxmlformats.org/officeDocument/2006/relationships/hyperlink" Target="https://podminky.urs.cz/item/CS_URS_2022_02/629991011" TargetMode="External" /><Relationship Id="rId10" Type="http://schemas.openxmlformats.org/officeDocument/2006/relationships/hyperlink" Target="https://podminky.urs.cz/item/CS_URS_2022_02/941111132" TargetMode="External" /><Relationship Id="rId11" Type="http://schemas.openxmlformats.org/officeDocument/2006/relationships/hyperlink" Target="https://podminky.urs.cz/item/CS_URS_2022_02/941111232" TargetMode="External" /><Relationship Id="rId12" Type="http://schemas.openxmlformats.org/officeDocument/2006/relationships/hyperlink" Target="https://podminky.urs.cz/item/CS_URS_2022_02/941111832" TargetMode="External" /><Relationship Id="rId13" Type="http://schemas.openxmlformats.org/officeDocument/2006/relationships/hyperlink" Target="https://podminky.urs.cz/item/CS_URS_2022_02/966080101" TargetMode="External" /><Relationship Id="rId14" Type="http://schemas.openxmlformats.org/officeDocument/2006/relationships/hyperlink" Target="https://podminky.urs.cz/item/CS_URS_2022_02/997013216" TargetMode="External" /><Relationship Id="rId15" Type="http://schemas.openxmlformats.org/officeDocument/2006/relationships/hyperlink" Target="https://podminky.urs.cz/item/CS_URS_2022_02/997013501" TargetMode="External" /><Relationship Id="rId16" Type="http://schemas.openxmlformats.org/officeDocument/2006/relationships/hyperlink" Target="https://podminky.urs.cz/item/CS_URS_2022_02/997013509" TargetMode="External" /><Relationship Id="rId17" Type="http://schemas.openxmlformats.org/officeDocument/2006/relationships/hyperlink" Target="https://podminky.urs.cz/item/CS_URS_2022_02/997013631" TargetMode="External" /><Relationship Id="rId18" Type="http://schemas.openxmlformats.org/officeDocument/2006/relationships/hyperlink" Target="https://podminky.urs.cz/item/CS_URS_2022_02/998018003" TargetMode="External" /><Relationship Id="rId19" Type="http://schemas.openxmlformats.org/officeDocument/2006/relationships/hyperlink" Target="https://podminky.urs.cz/item/CS_URS_2022_02/764002851" TargetMode="External" /><Relationship Id="rId20" Type="http://schemas.openxmlformats.org/officeDocument/2006/relationships/hyperlink" Target="https://podminky.urs.cz/item/CS_URS_2022_02/764212664" TargetMode="External" /><Relationship Id="rId21" Type="http://schemas.openxmlformats.org/officeDocument/2006/relationships/hyperlink" Target="https://podminky.urs.cz/item/CS_URS_2022_02/764226406" TargetMode="External" /><Relationship Id="rId22" Type="http://schemas.openxmlformats.org/officeDocument/2006/relationships/hyperlink" Target="https://podminky.urs.cz/item/CS_URS_2022_02/998764103" TargetMode="External" /><Relationship Id="rId23" Type="http://schemas.openxmlformats.org/officeDocument/2006/relationships/hyperlink" Target="https://podminky.urs.cz/item/CS_URS_2022_02/998764181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2022/026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BALKONŮ NA BUDOVÁCH B, C - dodatek č.1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26. 8. 2022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Nemocnice ve Frýdku - Místku, p.o.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Forsing projekt s.r.o.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Jindřich Jansa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'000 - Vedlejší a ostatní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'000 - Vedlejší a ostatní ...'!P84</f>
        <v>0</v>
      </c>
      <c r="AV55" s="122">
        <f>'000 - Vedlejší a ostatní ...'!J33</f>
        <v>0</v>
      </c>
      <c r="AW55" s="122">
        <f>'000 - Vedlejší a ostatní ...'!J34</f>
        <v>0</v>
      </c>
      <c r="AX55" s="122">
        <f>'000 - Vedlejší a ostatní ...'!J35</f>
        <v>0</v>
      </c>
      <c r="AY55" s="122">
        <f>'000 - Vedlejší a ostatní ...'!J36</f>
        <v>0</v>
      </c>
      <c r="AZ55" s="122">
        <f>'000 - Vedlejší a ostatní ...'!F33</f>
        <v>0</v>
      </c>
      <c r="BA55" s="122">
        <f>'000 - Vedlejší a ostatní ...'!F34</f>
        <v>0</v>
      </c>
      <c r="BB55" s="122">
        <f>'000 - Vedlejší a ostatní ...'!F35</f>
        <v>0</v>
      </c>
      <c r="BC55" s="122">
        <f>'000 - Vedlejší a ostatní ...'!F36</f>
        <v>0</v>
      </c>
      <c r="BD55" s="124">
        <f>'000 - Vedlejší a ostatní 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'001 - Dodatek č.1 - Zatep...'!J30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6">
        <v>0</v>
      </c>
      <c r="AT56" s="127">
        <f>ROUND(SUM(AV56:AW56),2)</f>
        <v>0</v>
      </c>
      <c r="AU56" s="128">
        <f>'001 - Dodatek č.1 - Zatep...'!P86</f>
        <v>0</v>
      </c>
      <c r="AV56" s="127">
        <f>'001 - Dodatek č.1 - Zatep...'!J33</f>
        <v>0</v>
      </c>
      <c r="AW56" s="127">
        <f>'001 - Dodatek č.1 - Zatep...'!J34</f>
        <v>0</v>
      </c>
      <c r="AX56" s="127">
        <f>'001 - Dodatek č.1 - Zatep...'!J35</f>
        <v>0</v>
      </c>
      <c r="AY56" s="127">
        <f>'001 - Dodatek č.1 - Zatep...'!J36</f>
        <v>0</v>
      </c>
      <c r="AZ56" s="127">
        <f>'001 - Dodatek č.1 - Zatep...'!F33</f>
        <v>0</v>
      </c>
      <c r="BA56" s="127">
        <f>'001 - Dodatek č.1 - Zatep...'!F34</f>
        <v>0</v>
      </c>
      <c r="BB56" s="127">
        <f>'001 - Dodatek č.1 - Zatep...'!F35</f>
        <v>0</v>
      </c>
      <c r="BC56" s="127">
        <f>'001 - Dodatek č.1 - Zatep...'!F36</f>
        <v>0</v>
      </c>
      <c r="BD56" s="129">
        <f>'001 - Dodatek č.1 - Zatep...'!F37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8mk3LGcV9GJ7g/q/53G5FkZxn+mbwwKzo8KzHPf2mwJdmNA65NZIR03+7C6ngsmm2zlq1SsmFHTxR4hzo7GlCw==" hashValue="zEUQiPY4TXZfqI1hPvYB3ujoMfUlcyETnK2RYthMofDj7MXyh5r0L36l1JYezT4gZjUN6cp+AFEZJM9pbNaf4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0 - Vedlejší a ostatní ...'!C2" display="/"/>
    <hyperlink ref="A56" location="'001 - Dodatek č.1 - Zate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BALKONŮ NA BUDOVÁCH B, C - dodatek č.1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26. 8. 2022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ROUND((SUM(BE84:BE120)),  2)</f>
        <v>0</v>
      </c>
      <c r="G33" s="40"/>
      <c r="H33" s="40"/>
      <c r="I33" s="150">
        <v>0.20999999999999999</v>
      </c>
      <c r="J33" s="149">
        <f>ROUND(((SUM(BE84:BE120))*I33),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ROUND((SUM(BF84:BF120)),  2)</f>
        <v>0</v>
      </c>
      <c r="G34" s="40"/>
      <c r="H34" s="40"/>
      <c r="I34" s="150">
        <v>0.14999999999999999</v>
      </c>
      <c r="J34" s="149">
        <f>ROUND(((SUM(BF84:BF120))*I34),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ROUND((SUM(BG84:BG120)),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ROUND((SUM(BH84:BH120)),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ROUND((SUM(BI84:BI120)),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BALKONŮ NA BUDOVÁCH B, C - dodatek č.1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000 -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26. 8. 2022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ve Frýdku - Místku, p.o.</v>
      </c>
      <c r="G54" s="42"/>
      <c r="H54" s="42"/>
      <c r="I54" s="34" t="s">
        <v>31</v>
      </c>
      <c r="J54" s="38" t="str">
        <f>E21</f>
        <v>Forsing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Jindřich Jansa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J109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OPRAVA BALKONŮ NA BUDOVÁCH B, C - dodatek č.1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87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000 - Vedlejší a ostatní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26. 8. 2022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Nemocnice ve Frýdku - Místku, p.o.</v>
      </c>
      <c r="G80" s="42"/>
      <c r="H80" s="42"/>
      <c r="I80" s="34" t="s">
        <v>31</v>
      </c>
      <c r="J80" s="38" t="str">
        <f>E21</f>
        <v>Forsing projekt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Jindřich Jansa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99</v>
      </c>
      <c r="D83" s="182" t="s">
        <v>57</v>
      </c>
      <c r="E83" s="182" t="s">
        <v>53</v>
      </c>
      <c r="F83" s="182" t="s">
        <v>54</v>
      </c>
      <c r="G83" s="182" t="s">
        <v>100</v>
      </c>
      <c r="H83" s="182" t="s">
        <v>101</v>
      </c>
      <c r="I83" s="182" t="s">
        <v>102</v>
      </c>
      <c r="J83" s="182" t="s">
        <v>91</v>
      </c>
      <c r="K83" s="183" t="s">
        <v>103</v>
      </c>
      <c r="L83" s="184"/>
      <c r="M83" s="94" t="s">
        <v>19</v>
      </c>
      <c r="N83" s="95" t="s">
        <v>42</v>
      </c>
      <c r="O83" s="95" t="s">
        <v>104</v>
      </c>
      <c r="P83" s="95" t="s">
        <v>105</v>
      </c>
      <c r="Q83" s="95" t="s">
        <v>106</v>
      </c>
      <c r="R83" s="95" t="s">
        <v>107</v>
      </c>
      <c r="S83" s="95" t="s">
        <v>108</v>
      </c>
      <c r="T83" s="96" t="s">
        <v>109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110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92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111</v>
      </c>
      <c r="F85" s="193" t="s">
        <v>112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P86+P96+P109+P117</f>
        <v>0</v>
      </c>
      <c r="Q85" s="198"/>
      <c r="R85" s="199">
        <f>R86+R96+R109+R117</f>
        <v>0</v>
      </c>
      <c r="S85" s="198"/>
      <c r="T85" s="200">
        <f>T86+T96+T109+T117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113</v>
      </c>
      <c r="AT85" s="202" t="s">
        <v>71</v>
      </c>
      <c r="AU85" s="202" t="s">
        <v>72</v>
      </c>
      <c r="AY85" s="201" t="s">
        <v>114</v>
      </c>
      <c r="BK85" s="203">
        <f>BK86+BK96+BK109+BK117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115</v>
      </c>
      <c r="F86" s="204" t="s">
        <v>116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SUM(P87:P95)</f>
        <v>0</v>
      </c>
      <c r="Q86" s="198"/>
      <c r="R86" s="199">
        <f>SUM(R87:R95)</f>
        <v>0</v>
      </c>
      <c r="S86" s="198"/>
      <c r="T86" s="200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113</v>
      </c>
      <c r="AT86" s="202" t="s">
        <v>71</v>
      </c>
      <c r="AU86" s="202" t="s">
        <v>80</v>
      </c>
      <c r="AY86" s="201" t="s">
        <v>114</v>
      </c>
      <c r="BK86" s="203">
        <f>SUM(BK87:BK95)</f>
        <v>0</v>
      </c>
    </row>
    <row r="87" s="2" customFormat="1" ht="16.5" customHeight="1">
      <c r="A87" s="40"/>
      <c r="B87" s="41"/>
      <c r="C87" s="206" t="s">
        <v>80</v>
      </c>
      <c r="D87" s="206" t="s">
        <v>117</v>
      </c>
      <c r="E87" s="207" t="s">
        <v>118</v>
      </c>
      <c r="F87" s="208" t="s">
        <v>119</v>
      </c>
      <c r="G87" s="209" t="s">
        <v>120</v>
      </c>
      <c r="H87" s="210">
        <v>1</v>
      </c>
      <c r="I87" s="211"/>
      <c r="J87" s="212">
        <f>ROUND(I87*H87,2)</f>
        <v>0</v>
      </c>
      <c r="K87" s="208" t="s">
        <v>121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122</v>
      </c>
      <c r="AT87" s="217" t="s">
        <v>117</v>
      </c>
      <c r="AU87" s="217" t="s">
        <v>82</v>
      </c>
      <c r="AY87" s="19" t="s">
        <v>114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122</v>
      </c>
      <c r="BM87" s="217" t="s">
        <v>123</v>
      </c>
    </row>
    <row r="88" s="2" customFormat="1">
      <c r="A88" s="40"/>
      <c r="B88" s="41"/>
      <c r="C88" s="42"/>
      <c r="D88" s="219" t="s">
        <v>124</v>
      </c>
      <c r="E88" s="42"/>
      <c r="F88" s="220" t="s">
        <v>119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124</v>
      </c>
      <c r="AU88" s="19" t="s">
        <v>82</v>
      </c>
    </row>
    <row r="89" s="2" customFormat="1">
      <c r="A89" s="40"/>
      <c r="B89" s="41"/>
      <c r="C89" s="42"/>
      <c r="D89" s="224" t="s">
        <v>125</v>
      </c>
      <c r="E89" s="42"/>
      <c r="F89" s="225" t="s">
        <v>126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125</v>
      </c>
      <c r="AU89" s="19" t="s">
        <v>82</v>
      </c>
    </row>
    <row r="90" s="13" customFormat="1">
      <c r="A90" s="13"/>
      <c r="B90" s="226"/>
      <c r="C90" s="227"/>
      <c r="D90" s="219" t="s">
        <v>127</v>
      </c>
      <c r="E90" s="228" t="s">
        <v>19</v>
      </c>
      <c r="F90" s="229" t="s">
        <v>128</v>
      </c>
      <c r="G90" s="227"/>
      <c r="H90" s="228" t="s">
        <v>19</v>
      </c>
      <c r="I90" s="230"/>
      <c r="J90" s="227"/>
      <c r="K90" s="227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127</v>
      </c>
      <c r="AU90" s="235" t="s">
        <v>82</v>
      </c>
      <c r="AV90" s="13" t="s">
        <v>80</v>
      </c>
      <c r="AW90" s="13" t="s">
        <v>33</v>
      </c>
      <c r="AX90" s="13" t="s">
        <v>72</v>
      </c>
      <c r="AY90" s="235" t="s">
        <v>114</v>
      </c>
    </row>
    <row r="91" s="14" customFormat="1">
      <c r="A91" s="14"/>
      <c r="B91" s="236"/>
      <c r="C91" s="237"/>
      <c r="D91" s="219" t="s">
        <v>127</v>
      </c>
      <c r="E91" s="238" t="s">
        <v>19</v>
      </c>
      <c r="F91" s="239" t="s">
        <v>80</v>
      </c>
      <c r="G91" s="237"/>
      <c r="H91" s="240">
        <v>1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127</v>
      </c>
      <c r="AU91" s="246" t="s">
        <v>82</v>
      </c>
      <c r="AV91" s="14" t="s">
        <v>82</v>
      </c>
      <c r="AW91" s="14" t="s">
        <v>33</v>
      </c>
      <c r="AX91" s="14" t="s">
        <v>72</v>
      </c>
      <c r="AY91" s="246" t="s">
        <v>114</v>
      </c>
    </row>
    <row r="92" s="15" customFormat="1">
      <c r="A92" s="15"/>
      <c r="B92" s="247"/>
      <c r="C92" s="248"/>
      <c r="D92" s="219" t="s">
        <v>127</v>
      </c>
      <c r="E92" s="249" t="s">
        <v>19</v>
      </c>
      <c r="F92" s="250" t="s">
        <v>129</v>
      </c>
      <c r="G92" s="248"/>
      <c r="H92" s="251">
        <v>1</v>
      </c>
      <c r="I92" s="252"/>
      <c r="J92" s="248"/>
      <c r="K92" s="248"/>
      <c r="L92" s="253"/>
      <c r="M92" s="254"/>
      <c r="N92" s="255"/>
      <c r="O92" s="255"/>
      <c r="P92" s="255"/>
      <c r="Q92" s="255"/>
      <c r="R92" s="255"/>
      <c r="S92" s="255"/>
      <c r="T92" s="256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7" t="s">
        <v>127</v>
      </c>
      <c r="AU92" s="257" t="s">
        <v>82</v>
      </c>
      <c r="AV92" s="15" t="s">
        <v>130</v>
      </c>
      <c r="AW92" s="15" t="s">
        <v>33</v>
      </c>
      <c r="AX92" s="15" t="s">
        <v>80</v>
      </c>
      <c r="AY92" s="257" t="s">
        <v>114</v>
      </c>
    </row>
    <row r="93" s="2" customFormat="1" ht="16.5" customHeight="1">
      <c r="A93" s="40"/>
      <c r="B93" s="41"/>
      <c r="C93" s="206" t="s">
        <v>82</v>
      </c>
      <c r="D93" s="206" t="s">
        <v>117</v>
      </c>
      <c r="E93" s="207" t="s">
        <v>131</v>
      </c>
      <c r="F93" s="208" t="s">
        <v>132</v>
      </c>
      <c r="G93" s="209" t="s">
        <v>120</v>
      </c>
      <c r="H93" s="210">
        <v>1</v>
      </c>
      <c r="I93" s="211"/>
      <c r="J93" s="212">
        <f>ROUND(I93*H93,2)</f>
        <v>0</v>
      </c>
      <c r="K93" s="208" t="s">
        <v>121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122</v>
      </c>
      <c r="AT93" s="217" t="s">
        <v>117</v>
      </c>
      <c r="AU93" s="217" t="s">
        <v>82</v>
      </c>
      <c r="AY93" s="19" t="s">
        <v>114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122</v>
      </c>
      <c r="BM93" s="217" t="s">
        <v>133</v>
      </c>
    </row>
    <row r="94" s="2" customFormat="1">
      <c r="A94" s="40"/>
      <c r="B94" s="41"/>
      <c r="C94" s="42"/>
      <c r="D94" s="219" t="s">
        <v>124</v>
      </c>
      <c r="E94" s="42"/>
      <c r="F94" s="220" t="s">
        <v>132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124</v>
      </c>
      <c r="AU94" s="19" t="s">
        <v>82</v>
      </c>
    </row>
    <row r="95" s="2" customFormat="1">
      <c r="A95" s="40"/>
      <c r="B95" s="41"/>
      <c r="C95" s="42"/>
      <c r="D95" s="224" t="s">
        <v>125</v>
      </c>
      <c r="E95" s="42"/>
      <c r="F95" s="225" t="s">
        <v>134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125</v>
      </c>
      <c r="AU95" s="19" t="s">
        <v>82</v>
      </c>
    </row>
    <row r="96" s="12" customFormat="1" ht="22.8" customHeight="1">
      <c r="A96" s="12"/>
      <c r="B96" s="190"/>
      <c r="C96" s="191"/>
      <c r="D96" s="192" t="s">
        <v>71</v>
      </c>
      <c r="E96" s="204" t="s">
        <v>135</v>
      </c>
      <c r="F96" s="204" t="s">
        <v>136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SUM(P97:P108)</f>
        <v>0</v>
      </c>
      <c r="Q96" s="198"/>
      <c r="R96" s="199">
        <f>SUM(R97:R108)</f>
        <v>0</v>
      </c>
      <c r="S96" s="198"/>
      <c r="T96" s="200">
        <f>SUM(T97:T108)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113</v>
      </c>
      <c r="AT96" s="202" t="s">
        <v>71</v>
      </c>
      <c r="AU96" s="202" t="s">
        <v>80</v>
      </c>
      <c r="AY96" s="201" t="s">
        <v>114</v>
      </c>
      <c r="BK96" s="203">
        <f>SUM(BK97:BK108)</f>
        <v>0</v>
      </c>
    </row>
    <row r="97" s="2" customFormat="1" ht="16.5" customHeight="1">
      <c r="A97" s="40"/>
      <c r="B97" s="41"/>
      <c r="C97" s="206" t="s">
        <v>137</v>
      </c>
      <c r="D97" s="206" t="s">
        <v>117</v>
      </c>
      <c r="E97" s="207" t="s">
        <v>138</v>
      </c>
      <c r="F97" s="208" t="s">
        <v>136</v>
      </c>
      <c r="G97" s="209" t="s">
        <v>120</v>
      </c>
      <c r="H97" s="210">
        <v>1</v>
      </c>
      <c r="I97" s="211"/>
      <c r="J97" s="212">
        <f>ROUND(I97*H97,2)</f>
        <v>0</v>
      </c>
      <c r="K97" s="208" t="s">
        <v>121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122</v>
      </c>
      <c r="AT97" s="217" t="s">
        <v>117</v>
      </c>
      <c r="AU97" s="217" t="s">
        <v>82</v>
      </c>
      <c r="AY97" s="19" t="s">
        <v>114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122</v>
      </c>
      <c r="BM97" s="217" t="s">
        <v>139</v>
      </c>
    </row>
    <row r="98" s="2" customFormat="1">
      <c r="A98" s="40"/>
      <c r="B98" s="41"/>
      <c r="C98" s="42"/>
      <c r="D98" s="219" t="s">
        <v>124</v>
      </c>
      <c r="E98" s="42"/>
      <c r="F98" s="220" t="s">
        <v>136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124</v>
      </c>
      <c r="AU98" s="19" t="s">
        <v>82</v>
      </c>
    </row>
    <row r="99" s="2" customFormat="1">
      <c r="A99" s="40"/>
      <c r="B99" s="41"/>
      <c r="C99" s="42"/>
      <c r="D99" s="224" t="s">
        <v>125</v>
      </c>
      <c r="E99" s="42"/>
      <c r="F99" s="225" t="s">
        <v>140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125</v>
      </c>
      <c r="AU99" s="19" t="s">
        <v>82</v>
      </c>
    </row>
    <row r="100" s="13" customFormat="1">
      <c r="A100" s="13"/>
      <c r="B100" s="226"/>
      <c r="C100" s="227"/>
      <c r="D100" s="219" t="s">
        <v>127</v>
      </c>
      <c r="E100" s="228" t="s">
        <v>19</v>
      </c>
      <c r="F100" s="229" t="s">
        <v>141</v>
      </c>
      <c r="G100" s="227"/>
      <c r="H100" s="228" t="s">
        <v>19</v>
      </c>
      <c r="I100" s="230"/>
      <c r="J100" s="227"/>
      <c r="K100" s="227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127</v>
      </c>
      <c r="AU100" s="235" t="s">
        <v>82</v>
      </c>
      <c r="AV100" s="13" t="s">
        <v>80</v>
      </c>
      <c r="AW100" s="13" t="s">
        <v>33</v>
      </c>
      <c r="AX100" s="13" t="s">
        <v>72</v>
      </c>
      <c r="AY100" s="235" t="s">
        <v>114</v>
      </c>
    </row>
    <row r="101" s="14" customFormat="1">
      <c r="A101" s="14"/>
      <c r="B101" s="236"/>
      <c r="C101" s="237"/>
      <c r="D101" s="219" t="s">
        <v>127</v>
      </c>
      <c r="E101" s="238" t="s">
        <v>19</v>
      </c>
      <c r="F101" s="239" t="s">
        <v>80</v>
      </c>
      <c r="G101" s="237"/>
      <c r="H101" s="240">
        <v>1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127</v>
      </c>
      <c r="AU101" s="246" t="s">
        <v>82</v>
      </c>
      <c r="AV101" s="14" t="s">
        <v>82</v>
      </c>
      <c r="AW101" s="14" t="s">
        <v>33</v>
      </c>
      <c r="AX101" s="14" t="s">
        <v>72</v>
      </c>
      <c r="AY101" s="246" t="s">
        <v>114</v>
      </c>
    </row>
    <row r="102" s="15" customFormat="1">
      <c r="A102" s="15"/>
      <c r="B102" s="247"/>
      <c r="C102" s="248"/>
      <c r="D102" s="219" t="s">
        <v>127</v>
      </c>
      <c r="E102" s="249" t="s">
        <v>19</v>
      </c>
      <c r="F102" s="250" t="s">
        <v>129</v>
      </c>
      <c r="G102" s="248"/>
      <c r="H102" s="251">
        <v>1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127</v>
      </c>
      <c r="AU102" s="257" t="s">
        <v>82</v>
      </c>
      <c r="AV102" s="15" t="s">
        <v>130</v>
      </c>
      <c r="AW102" s="15" t="s">
        <v>33</v>
      </c>
      <c r="AX102" s="15" t="s">
        <v>80</v>
      </c>
      <c r="AY102" s="257" t="s">
        <v>114</v>
      </c>
    </row>
    <row r="103" s="2" customFormat="1" ht="16.5" customHeight="1">
      <c r="A103" s="40"/>
      <c r="B103" s="41"/>
      <c r="C103" s="206" t="s">
        <v>130</v>
      </c>
      <c r="D103" s="206" t="s">
        <v>117</v>
      </c>
      <c r="E103" s="207" t="s">
        <v>142</v>
      </c>
      <c r="F103" s="208" t="s">
        <v>143</v>
      </c>
      <c r="G103" s="209" t="s">
        <v>120</v>
      </c>
      <c r="H103" s="210">
        <v>1</v>
      </c>
      <c r="I103" s="211"/>
      <c r="J103" s="212">
        <f>ROUND(I103*H103,2)</f>
        <v>0</v>
      </c>
      <c r="K103" s="208" t="s">
        <v>121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122</v>
      </c>
      <c r="AT103" s="217" t="s">
        <v>117</v>
      </c>
      <c r="AU103" s="217" t="s">
        <v>82</v>
      </c>
      <c r="AY103" s="19" t="s">
        <v>114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122</v>
      </c>
      <c r="BM103" s="217" t="s">
        <v>144</v>
      </c>
    </row>
    <row r="104" s="2" customFormat="1">
      <c r="A104" s="40"/>
      <c r="B104" s="41"/>
      <c r="C104" s="42"/>
      <c r="D104" s="219" t="s">
        <v>124</v>
      </c>
      <c r="E104" s="42"/>
      <c r="F104" s="220" t="s">
        <v>143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124</v>
      </c>
      <c r="AU104" s="19" t="s">
        <v>82</v>
      </c>
    </row>
    <row r="105" s="2" customFormat="1">
      <c r="A105" s="40"/>
      <c r="B105" s="41"/>
      <c r="C105" s="42"/>
      <c r="D105" s="224" t="s">
        <v>125</v>
      </c>
      <c r="E105" s="42"/>
      <c r="F105" s="225" t="s">
        <v>145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125</v>
      </c>
      <c r="AU105" s="19" t="s">
        <v>82</v>
      </c>
    </row>
    <row r="106" s="13" customFormat="1">
      <c r="A106" s="13"/>
      <c r="B106" s="226"/>
      <c r="C106" s="227"/>
      <c r="D106" s="219" t="s">
        <v>127</v>
      </c>
      <c r="E106" s="228" t="s">
        <v>19</v>
      </c>
      <c r="F106" s="229" t="s">
        <v>146</v>
      </c>
      <c r="G106" s="227"/>
      <c r="H106" s="228" t="s">
        <v>19</v>
      </c>
      <c r="I106" s="230"/>
      <c r="J106" s="227"/>
      <c r="K106" s="227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127</v>
      </c>
      <c r="AU106" s="235" t="s">
        <v>82</v>
      </c>
      <c r="AV106" s="13" t="s">
        <v>80</v>
      </c>
      <c r="AW106" s="13" t="s">
        <v>33</v>
      </c>
      <c r="AX106" s="13" t="s">
        <v>72</v>
      </c>
      <c r="AY106" s="235" t="s">
        <v>114</v>
      </c>
    </row>
    <row r="107" s="14" customFormat="1">
      <c r="A107" s="14"/>
      <c r="B107" s="236"/>
      <c r="C107" s="237"/>
      <c r="D107" s="219" t="s">
        <v>127</v>
      </c>
      <c r="E107" s="238" t="s">
        <v>19</v>
      </c>
      <c r="F107" s="239" t="s">
        <v>80</v>
      </c>
      <c r="G107" s="237"/>
      <c r="H107" s="240">
        <v>1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127</v>
      </c>
      <c r="AU107" s="246" t="s">
        <v>82</v>
      </c>
      <c r="AV107" s="14" t="s">
        <v>82</v>
      </c>
      <c r="AW107" s="14" t="s">
        <v>33</v>
      </c>
      <c r="AX107" s="14" t="s">
        <v>72</v>
      </c>
      <c r="AY107" s="246" t="s">
        <v>114</v>
      </c>
    </row>
    <row r="108" s="15" customFormat="1">
      <c r="A108" s="15"/>
      <c r="B108" s="247"/>
      <c r="C108" s="248"/>
      <c r="D108" s="219" t="s">
        <v>127</v>
      </c>
      <c r="E108" s="249" t="s">
        <v>19</v>
      </c>
      <c r="F108" s="250" t="s">
        <v>129</v>
      </c>
      <c r="G108" s="248"/>
      <c r="H108" s="251">
        <v>1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127</v>
      </c>
      <c r="AU108" s="257" t="s">
        <v>82</v>
      </c>
      <c r="AV108" s="15" t="s">
        <v>130</v>
      </c>
      <c r="AW108" s="15" t="s">
        <v>33</v>
      </c>
      <c r="AX108" s="15" t="s">
        <v>80</v>
      </c>
      <c r="AY108" s="257" t="s">
        <v>114</v>
      </c>
    </row>
    <row r="109" s="12" customFormat="1" ht="22.8" customHeight="1">
      <c r="A109" s="12"/>
      <c r="B109" s="190"/>
      <c r="C109" s="191"/>
      <c r="D109" s="192" t="s">
        <v>71</v>
      </c>
      <c r="E109" s="204" t="s">
        <v>147</v>
      </c>
      <c r="F109" s="204" t="s">
        <v>148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SUM(P110:P116)</f>
        <v>0</v>
      </c>
      <c r="Q109" s="198"/>
      <c r="R109" s="199">
        <f>SUM(R110:R116)</f>
        <v>0</v>
      </c>
      <c r="S109" s="198"/>
      <c r="T109" s="200">
        <f>SUM(T110:T116)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113</v>
      </c>
      <c r="AT109" s="202" t="s">
        <v>71</v>
      </c>
      <c r="AU109" s="202" t="s">
        <v>80</v>
      </c>
      <c r="AY109" s="201" t="s">
        <v>114</v>
      </c>
      <c r="BK109" s="203">
        <f>SUM(BK110:BK116)</f>
        <v>0</v>
      </c>
    </row>
    <row r="110" s="2" customFormat="1" ht="16.5" customHeight="1">
      <c r="A110" s="40"/>
      <c r="B110" s="41"/>
      <c r="C110" s="206" t="s">
        <v>113</v>
      </c>
      <c r="D110" s="206" t="s">
        <v>117</v>
      </c>
      <c r="E110" s="207" t="s">
        <v>149</v>
      </c>
      <c r="F110" s="208" t="s">
        <v>150</v>
      </c>
      <c r="G110" s="209" t="s">
        <v>120</v>
      </c>
      <c r="H110" s="210">
        <v>1</v>
      </c>
      <c r="I110" s="211"/>
      <c r="J110" s="212">
        <f>ROUND(I110*H110,2)</f>
        <v>0</v>
      </c>
      <c r="K110" s="208" t="s">
        <v>121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122</v>
      </c>
      <c r="AT110" s="217" t="s">
        <v>117</v>
      </c>
      <c r="AU110" s="217" t="s">
        <v>82</v>
      </c>
      <c r="AY110" s="19" t="s">
        <v>114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122</v>
      </c>
      <c r="BM110" s="217" t="s">
        <v>151</v>
      </c>
    </row>
    <row r="111" s="2" customFormat="1">
      <c r="A111" s="40"/>
      <c r="B111" s="41"/>
      <c r="C111" s="42"/>
      <c r="D111" s="219" t="s">
        <v>124</v>
      </c>
      <c r="E111" s="42"/>
      <c r="F111" s="220" t="s">
        <v>150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124</v>
      </c>
      <c r="AU111" s="19" t="s">
        <v>82</v>
      </c>
    </row>
    <row r="112" s="2" customFormat="1">
      <c r="A112" s="40"/>
      <c r="B112" s="41"/>
      <c r="C112" s="42"/>
      <c r="D112" s="224" t="s">
        <v>125</v>
      </c>
      <c r="E112" s="42"/>
      <c r="F112" s="225" t="s">
        <v>152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125</v>
      </c>
      <c r="AU112" s="19" t="s">
        <v>82</v>
      </c>
    </row>
    <row r="113" s="13" customFormat="1">
      <c r="A113" s="13"/>
      <c r="B113" s="226"/>
      <c r="C113" s="227"/>
      <c r="D113" s="219" t="s">
        <v>127</v>
      </c>
      <c r="E113" s="228" t="s">
        <v>19</v>
      </c>
      <c r="F113" s="229" t="s">
        <v>153</v>
      </c>
      <c r="G113" s="227"/>
      <c r="H113" s="228" t="s">
        <v>19</v>
      </c>
      <c r="I113" s="230"/>
      <c r="J113" s="227"/>
      <c r="K113" s="227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127</v>
      </c>
      <c r="AU113" s="235" t="s">
        <v>82</v>
      </c>
      <c r="AV113" s="13" t="s">
        <v>80</v>
      </c>
      <c r="AW113" s="13" t="s">
        <v>33</v>
      </c>
      <c r="AX113" s="13" t="s">
        <v>72</v>
      </c>
      <c r="AY113" s="235" t="s">
        <v>114</v>
      </c>
    </row>
    <row r="114" s="13" customFormat="1">
      <c r="A114" s="13"/>
      <c r="B114" s="226"/>
      <c r="C114" s="227"/>
      <c r="D114" s="219" t="s">
        <v>127</v>
      </c>
      <c r="E114" s="228" t="s">
        <v>19</v>
      </c>
      <c r="F114" s="229" t="s">
        <v>154</v>
      </c>
      <c r="G114" s="227"/>
      <c r="H114" s="228" t="s">
        <v>19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127</v>
      </c>
      <c r="AU114" s="235" t="s">
        <v>82</v>
      </c>
      <c r="AV114" s="13" t="s">
        <v>80</v>
      </c>
      <c r="AW114" s="13" t="s">
        <v>33</v>
      </c>
      <c r="AX114" s="13" t="s">
        <v>72</v>
      </c>
      <c r="AY114" s="235" t="s">
        <v>114</v>
      </c>
    </row>
    <row r="115" s="14" customFormat="1">
      <c r="A115" s="14"/>
      <c r="B115" s="236"/>
      <c r="C115" s="237"/>
      <c r="D115" s="219" t="s">
        <v>127</v>
      </c>
      <c r="E115" s="238" t="s">
        <v>19</v>
      </c>
      <c r="F115" s="239" t="s">
        <v>80</v>
      </c>
      <c r="G115" s="237"/>
      <c r="H115" s="240">
        <v>1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127</v>
      </c>
      <c r="AU115" s="246" t="s">
        <v>82</v>
      </c>
      <c r="AV115" s="14" t="s">
        <v>82</v>
      </c>
      <c r="AW115" s="14" t="s">
        <v>33</v>
      </c>
      <c r="AX115" s="14" t="s">
        <v>72</v>
      </c>
      <c r="AY115" s="246" t="s">
        <v>114</v>
      </c>
    </row>
    <row r="116" s="15" customFormat="1">
      <c r="A116" s="15"/>
      <c r="B116" s="247"/>
      <c r="C116" s="248"/>
      <c r="D116" s="219" t="s">
        <v>127</v>
      </c>
      <c r="E116" s="249" t="s">
        <v>19</v>
      </c>
      <c r="F116" s="250" t="s">
        <v>129</v>
      </c>
      <c r="G116" s="248"/>
      <c r="H116" s="251">
        <v>1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127</v>
      </c>
      <c r="AU116" s="257" t="s">
        <v>82</v>
      </c>
      <c r="AV116" s="15" t="s">
        <v>130</v>
      </c>
      <c r="AW116" s="15" t="s">
        <v>33</v>
      </c>
      <c r="AX116" s="15" t="s">
        <v>80</v>
      </c>
      <c r="AY116" s="257" t="s">
        <v>114</v>
      </c>
    </row>
    <row r="117" s="12" customFormat="1" ht="22.8" customHeight="1">
      <c r="A117" s="12"/>
      <c r="B117" s="190"/>
      <c r="C117" s="191"/>
      <c r="D117" s="192" t="s">
        <v>71</v>
      </c>
      <c r="E117" s="204" t="s">
        <v>155</v>
      </c>
      <c r="F117" s="204" t="s">
        <v>156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SUM(P118:P120)</f>
        <v>0</v>
      </c>
      <c r="Q117" s="198"/>
      <c r="R117" s="199">
        <f>SUM(R118:R120)</f>
        <v>0</v>
      </c>
      <c r="S117" s="198"/>
      <c r="T117" s="200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113</v>
      </c>
      <c r="AT117" s="202" t="s">
        <v>71</v>
      </c>
      <c r="AU117" s="202" t="s">
        <v>80</v>
      </c>
      <c r="AY117" s="201" t="s">
        <v>114</v>
      </c>
      <c r="BK117" s="203">
        <f>SUM(BK118:BK120)</f>
        <v>0</v>
      </c>
    </row>
    <row r="118" s="2" customFormat="1" ht="16.5" customHeight="1">
      <c r="A118" s="40"/>
      <c r="B118" s="41"/>
      <c r="C118" s="206" t="s">
        <v>157</v>
      </c>
      <c r="D118" s="206" t="s">
        <v>117</v>
      </c>
      <c r="E118" s="207" t="s">
        <v>158</v>
      </c>
      <c r="F118" s="208" t="s">
        <v>159</v>
      </c>
      <c r="G118" s="209" t="s">
        <v>120</v>
      </c>
      <c r="H118" s="210">
        <v>1</v>
      </c>
      <c r="I118" s="211"/>
      <c r="J118" s="212">
        <f>ROUND(I118*H118,2)</f>
        <v>0</v>
      </c>
      <c r="K118" s="208" t="s">
        <v>121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122</v>
      </c>
      <c r="AT118" s="217" t="s">
        <v>117</v>
      </c>
      <c r="AU118" s="217" t="s">
        <v>82</v>
      </c>
      <c r="AY118" s="19" t="s">
        <v>114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122</v>
      </c>
      <c r="BM118" s="217" t="s">
        <v>160</v>
      </c>
    </row>
    <row r="119" s="2" customFormat="1">
      <c r="A119" s="40"/>
      <c r="B119" s="41"/>
      <c r="C119" s="42"/>
      <c r="D119" s="219" t="s">
        <v>124</v>
      </c>
      <c r="E119" s="42"/>
      <c r="F119" s="220" t="s">
        <v>159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124</v>
      </c>
      <c r="AU119" s="19" t="s">
        <v>82</v>
      </c>
    </row>
    <row r="120" s="2" customFormat="1">
      <c r="A120" s="40"/>
      <c r="B120" s="41"/>
      <c r="C120" s="42"/>
      <c r="D120" s="224" t="s">
        <v>125</v>
      </c>
      <c r="E120" s="42"/>
      <c r="F120" s="225" t="s">
        <v>161</v>
      </c>
      <c r="G120" s="42"/>
      <c r="H120" s="42"/>
      <c r="I120" s="221"/>
      <c r="J120" s="42"/>
      <c r="K120" s="42"/>
      <c r="L120" s="46"/>
      <c r="M120" s="258"/>
      <c r="N120" s="259"/>
      <c r="O120" s="260"/>
      <c r="P120" s="260"/>
      <c r="Q120" s="260"/>
      <c r="R120" s="260"/>
      <c r="S120" s="260"/>
      <c r="T120" s="261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125</v>
      </c>
      <c r="AU120" s="19" t="s">
        <v>82</v>
      </c>
    </row>
    <row r="121" s="2" customFormat="1" ht="6.96" customHeight="1">
      <c r="A121" s="40"/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46"/>
      <c r="M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</sheetData>
  <sheetProtection sheet="1" autoFilter="0" formatColumns="0" formatRows="0" objects="1" scenarios="1" spinCount="100000" saltValue="KSBEkFNlzn1x3IQiQ5Uw+z9jBt9fMXKKBxM7+q6pnYAYyRKMSeg9A/xB/DQtOf+bM9MeGftcMfyac+VlV7Sx1A==" hashValue="iHqCeosfSWx0ML7kTKhzrmLpABrdk0148P+SQsfes8KYnIrthRe9+PCmVoPepYS4p3bxd6+LEazn/32nGYppig==" algorithmName="SHA-512" password="CC35"/>
  <autoFilter ref="C83:K12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2_02/013203000"/>
    <hyperlink ref="F95" r:id="rId2" display="https://podminky.urs.cz/item/CS_URS_2022_02/013254000"/>
    <hyperlink ref="F99" r:id="rId3" display="https://podminky.urs.cz/item/CS_URS_2022_02/030001000"/>
    <hyperlink ref="F105" r:id="rId4" display="https://podminky.urs.cz/item/CS_URS_2022_02/034103000"/>
    <hyperlink ref="F112" r:id="rId5" display="https://podminky.urs.cz/item/CS_URS_2022_02/043002000"/>
    <hyperlink ref="F120" r:id="rId6" display="https://podminky.urs.cz/item/CS_URS_2022_02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BALKONŮ NA BUDOVÁCH B, C - dodatek č.1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26. 8. 2022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ROUND((SUM(BE86:BE353)),  2)</f>
        <v>0</v>
      </c>
      <c r="G33" s="40"/>
      <c r="H33" s="40"/>
      <c r="I33" s="150">
        <v>0.20999999999999999</v>
      </c>
      <c r="J33" s="149">
        <f>ROUND(((SUM(BE86:BE353))*I33),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ROUND((SUM(BF86:BF353)),  2)</f>
        <v>0</v>
      </c>
      <c r="G34" s="40"/>
      <c r="H34" s="40"/>
      <c r="I34" s="150">
        <v>0.14999999999999999</v>
      </c>
      <c r="J34" s="149">
        <f>ROUND(((SUM(BF86:BF353))*I34),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ROUND((SUM(BG86:BG353)),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ROUND((SUM(BH86:BH353)),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ROUND((SUM(BI86:BI353)),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BALKONŮ NA BUDOVÁCH B, C - dodatek č.1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001 - Dodatek č.1 - Zateplení fasády kolem balkonů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26. 8. 2022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Nemocnice ve Frýdku - Místku, p.o.</v>
      </c>
      <c r="G54" s="42"/>
      <c r="H54" s="42"/>
      <c r="I54" s="34" t="s">
        <v>31</v>
      </c>
      <c r="J54" s="38" t="str">
        <f>E21</f>
        <v>Forsing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Jindřich Jansa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163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164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165</v>
      </c>
      <c r="E62" s="176"/>
      <c r="F62" s="176"/>
      <c r="G62" s="176"/>
      <c r="H62" s="176"/>
      <c r="I62" s="176"/>
      <c r="J62" s="177">
        <f>J238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166</v>
      </c>
      <c r="E63" s="176"/>
      <c r="F63" s="176"/>
      <c r="G63" s="176"/>
      <c r="H63" s="176"/>
      <c r="I63" s="176"/>
      <c r="J63" s="177">
        <f>J295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167</v>
      </c>
      <c r="E64" s="176"/>
      <c r="F64" s="176"/>
      <c r="G64" s="176"/>
      <c r="H64" s="176"/>
      <c r="I64" s="176"/>
      <c r="J64" s="177">
        <f>J315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168</v>
      </c>
      <c r="E65" s="170"/>
      <c r="F65" s="170"/>
      <c r="G65" s="170"/>
      <c r="H65" s="170"/>
      <c r="I65" s="170"/>
      <c r="J65" s="171">
        <f>J319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169</v>
      </c>
      <c r="E66" s="176"/>
      <c r="F66" s="176"/>
      <c r="G66" s="176"/>
      <c r="H66" s="176"/>
      <c r="I66" s="176"/>
      <c r="J66" s="177">
        <f>J320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OPRAVA BALKONŮ NA BUDOVÁCH B, C - dodatek č.1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87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001 - Dodatek č.1 - Zateplení fasády kolem balkonů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 </v>
      </c>
      <c r="G80" s="42"/>
      <c r="H80" s="42"/>
      <c r="I80" s="34" t="s">
        <v>23</v>
      </c>
      <c r="J80" s="74" t="str">
        <f>IF(J12="","",J12)</f>
        <v>26. 8. 2022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Nemocnice ve Frýdku - Místku, p.o.</v>
      </c>
      <c r="G82" s="42"/>
      <c r="H82" s="42"/>
      <c r="I82" s="34" t="s">
        <v>31</v>
      </c>
      <c r="J82" s="38" t="str">
        <f>E21</f>
        <v>Forsing projekt 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34</v>
      </c>
      <c r="J83" s="38" t="str">
        <f>E24</f>
        <v>Jindřich Jansa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99</v>
      </c>
      <c r="D85" s="182" t="s">
        <v>57</v>
      </c>
      <c r="E85" s="182" t="s">
        <v>53</v>
      </c>
      <c r="F85" s="182" t="s">
        <v>54</v>
      </c>
      <c r="G85" s="182" t="s">
        <v>100</v>
      </c>
      <c r="H85" s="182" t="s">
        <v>101</v>
      </c>
      <c r="I85" s="182" t="s">
        <v>102</v>
      </c>
      <c r="J85" s="182" t="s">
        <v>91</v>
      </c>
      <c r="K85" s="183" t="s">
        <v>103</v>
      </c>
      <c r="L85" s="184"/>
      <c r="M85" s="94" t="s">
        <v>19</v>
      </c>
      <c r="N85" s="95" t="s">
        <v>42</v>
      </c>
      <c r="O85" s="95" t="s">
        <v>104</v>
      </c>
      <c r="P85" s="95" t="s">
        <v>105</v>
      </c>
      <c r="Q85" s="95" t="s">
        <v>106</v>
      </c>
      <c r="R85" s="95" t="s">
        <v>107</v>
      </c>
      <c r="S85" s="95" t="s">
        <v>108</v>
      </c>
      <c r="T85" s="96" t="s">
        <v>109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110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P87+P319</f>
        <v>0</v>
      </c>
      <c r="Q86" s="98"/>
      <c r="R86" s="187">
        <f>R87+R319</f>
        <v>28.123374019999996</v>
      </c>
      <c r="S86" s="98"/>
      <c r="T86" s="188">
        <f>T87+T319</f>
        <v>9.3525179999999999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71</v>
      </c>
      <c r="AU86" s="19" t="s">
        <v>92</v>
      </c>
      <c r="BK86" s="189">
        <f>BK87+BK319</f>
        <v>0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170</v>
      </c>
      <c r="F87" s="193" t="s">
        <v>171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P88+P238+P295+P315</f>
        <v>0</v>
      </c>
      <c r="Q87" s="198"/>
      <c r="R87" s="199">
        <f>R88+R238+R295+R315</f>
        <v>27.934604019999995</v>
      </c>
      <c r="S87" s="198"/>
      <c r="T87" s="200">
        <f>T88+T238+T295+T315</f>
        <v>9.1855180000000001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80</v>
      </c>
      <c r="AT87" s="202" t="s">
        <v>71</v>
      </c>
      <c r="AU87" s="202" t="s">
        <v>72</v>
      </c>
      <c r="AY87" s="201" t="s">
        <v>114</v>
      </c>
      <c r="BK87" s="203">
        <f>BK88+BK238+BK295+BK315</f>
        <v>0</v>
      </c>
    </row>
    <row r="88" s="12" customFormat="1" ht="22.8" customHeight="1">
      <c r="A88" s="12"/>
      <c r="B88" s="190"/>
      <c r="C88" s="191"/>
      <c r="D88" s="192" t="s">
        <v>71</v>
      </c>
      <c r="E88" s="204" t="s">
        <v>157</v>
      </c>
      <c r="F88" s="204" t="s">
        <v>172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SUM(P89:P237)</f>
        <v>0</v>
      </c>
      <c r="Q88" s="198"/>
      <c r="R88" s="199">
        <f>SUM(R89:R237)</f>
        <v>27.854604019999996</v>
      </c>
      <c r="S88" s="198"/>
      <c r="T88" s="200">
        <f>SUM(T89:T237)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80</v>
      </c>
      <c r="AY88" s="201" t="s">
        <v>114</v>
      </c>
      <c r="BK88" s="203">
        <f>SUM(BK89:BK237)</f>
        <v>0</v>
      </c>
    </row>
    <row r="89" s="2" customFormat="1" ht="16.5" customHeight="1">
      <c r="A89" s="40"/>
      <c r="B89" s="41"/>
      <c r="C89" s="206" t="s">
        <v>80</v>
      </c>
      <c r="D89" s="206" t="s">
        <v>117</v>
      </c>
      <c r="E89" s="207" t="s">
        <v>173</v>
      </c>
      <c r="F89" s="208" t="s">
        <v>174</v>
      </c>
      <c r="G89" s="209" t="s">
        <v>175</v>
      </c>
      <c r="H89" s="210">
        <v>10</v>
      </c>
      <c r="I89" s="211"/>
      <c r="J89" s="212">
        <f>ROUND(I89*H89,2)</f>
        <v>0</v>
      </c>
      <c r="K89" s="208" t="s">
        <v>121</v>
      </c>
      <c r="L89" s="46"/>
      <c r="M89" s="213" t="s">
        <v>19</v>
      </c>
      <c r="N89" s="214" t="s">
        <v>43</v>
      </c>
      <c r="O89" s="86"/>
      <c r="P89" s="215">
        <f>O89*H89</f>
        <v>0</v>
      </c>
      <c r="Q89" s="215">
        <v>0.0043800000000000002</v>
      </c>
      <c r="R89" s="215">
        <f>Q89*H89</f>
        <v>0.043800000000000006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130</v>
      </c>
      <c r="AT89" s="217" t="s">
        <v>117</v>
      </c>
      <c r="AU89" s="217" t="s">
        <v>82</v>
      </c>
      <c r="AY89" s="19" t="s">
        <v>114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80</v>
      </c>
      <c r="BK89" s="218">
        <f>ROUND(I89*H89,2)</f>
        <v>0</v>
      </c>
      <c r="BL89" s="19" t="s">
        <v>130</v>
      </c>
      <c r="BM89" s="217" t="s">
        <v>176</v>
      </c>
    </row>
    <row r="90" s="2" customFormat="1">
      <c r="A90" s="40"/>
      <c r="B90" s="41"/>
      <c r="C90" s="42"/>
      <c r="D90" s="219" t="s">
        <v>124</v>
      </c>
      <c r="E90" s="42"/>
      <c r="F90" s="220" t="s">
        <v>177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124</v>
      </c>
      <c r="AU90" s="19" t="s">
        <v>82</v>
      </c>
    </row>
    <row r="91" s="2" customFormat="1">
      <c r="A91" s="40"/>
      <c r="B91" s="41"/>
      <c r="C91" s="42"/>
      <c r="D91" s="224" t="s">
        <v>125</v>
      </c>
      <c r="E91" s="42"/>
      <c r="F91" s="225" t="s">
        <v>178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125</v>
      </c>
      <c r="AU91" s="19" t="s">
        <v>82</v>
      </c>
    </row>
    <row r="92" s="13" customFormat="1">
      <c r="A92" s="13"/>
      <c r="B92" s="226"/>
      <c r="C92" s="227"/>
      <c r="D92" s="219" t="s">
        <v>127</v>
      </c>
      <c r="E92" s="228" t="s">
        <v>19</v>
      </c>
      <c r="F92" s="229" t="s">
        <v>179</v>
      </c>
      <c r="G92" s="227"/>
      <c r="H92" s="228" t="s">
        <v>19</v>
      </c>
      <c r="I92" s="230"/>
      <c r="J92" s="227"/>
      <c r="K92" s="227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127</v>
      </c>
      <c r="AU92" s="235" t="s">
        <v>82</v>
      </c>
      <c r="AV92" s="13" t="s">
        <v>80</v>
      </c>
      <c r="AW92" s="13" t="s">
        <v>33</v>
      </c>
      <c r="AX92" s="13" t="s">
        <v>72</v>
      </c>
      <c r="AY92" s="235" t="s">
        <v>114</v>
      </c>
    </row>
    <row r="93" s="13" customFormat="1">
      <c r="A93" s="13"/>
      <c r="B93" s="226"/>
      <c r="C93" s="227"/>
      <c r="D93" s="219" t="s">
        <v>127</v>
      </c>
      <c r="E93" s="228" t="s">
        <v>19</v>
      </c>
      <c r="F93" s="229" t="s">
        <v>180</v>
      </c>
      <c r="G93" s="227"/>
      <c r="H93" s="228" t="s">
        <v>19</v>
      </c>
      <c r="I93" s="230"/>
      <c r="J93" s="227"/>
      <c r="K93" s="227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127</v>
      </c>
      <c r="AU93" s="235" t="s">
        <v>82</v>
      </c>
      <c r="AV93" s="13" t="s">
        <v>80</v>
      </c>
      <c r="AW93" s="13" t="s">
        <v>33</v>
      </c>
      <c r="AX93" s="13" t="s">
        <v>72</v>
      </c>
      <c r="AY93" s="235" t="s">
        <v>114</v>
      </c>
    </row>
    <row r="94" s="14" customFormat="1">
      <c r="A94" s="14"/>
      <c r="B94" s="236"/>
      <c r="C94" s="237"/>
      <c r="D94" s="219" t="s">
        <v>127</v>
      </c>
      <c r="E94" s="238" t="s">
        <v>19</v>
      </c>
      <c r="F94" s="239" t="s">
        <v>181</v>
      </c>
      <c r="G94" s="237"/>
      <c r="H94" s="240">
        <v>10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127</v>
      </c>
      <c r="AU94" s="246" t="s">
        <v>82</v>
      </c>
      <c r="AV94" s="14" t="s">
        <v>82</v>
      </c>
      <c r="AW94" s="14" t="s">
        <v>33</v>
      </c>
      <c r="AX94" s="14" t="s">
        <v>72</v>
      </c>
      <c r="AY94" s="246" t="s">
        <v>114</v>
      </c>
    </row>
    <row r="95" s="15" customFormat="1">
      <c r="A95" s="15"/>
      <c r="B95" s="247"/>
      <c r="C95" s="248"/>
      <c r="D95" s="219" t="s">
        <v>127</v>
      </c>
      <c r="E95" s="249" t="s">
        <v>19</v>
      </c>
      <c r="F95" s="250" t="s">
        <v>129</v>
      </c>
      <c r="G95" s="248"/>
      <c r="H95" s="251">
        <v>10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7" t="s">
        <v>127</v>
      </c>
      <c r="AU95" s="257" t="s">
        <v>82</v>
      </c>
      <c r="AV95" s="15" t="s">
        <v>130</v>
      </c>
      <c r="AW95" s="15" t="s">
        <v>33</v>
      </c>
      <c r="AX95" s="15" t="s">
        <v>80</v>
      </c>
      <c r="AY95" s="257" t="s">
        <v>114</v>
      </c>
    </row>
    <row r="96" s="2" customFormat="1" ht="16.5" customHeight="1">
      <c r="A96" s="40"/>
      <c r="B96" s="41"/>
      <c r="C96" s="206" t="s">
        <v>82</v>
      </c>
      <c r="D96" s="206" t="s">
        <v>117</v>
      </c>
      <c r="E96" s="207" t="s">
        <v>182</v>
      </c>
      <c r="F96" s="208" t="s">
        <v>183</v>
      </c>
      <c r="G96" s="209" t="s">
        <v>175</v>
      </c>
      <c r="H96" s="210">
        <v>542.44600000000003</v>
      </c>
      <c r="I96" s="211"/>
      <c r="J96" s="212">
        <f>ROUND(I96*H96,2)</f>
        <v>0</v>
      </c>
      <c r="K96" s="208" t="s">
        <v>121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0.00029999999999999997</v>
      </c>
      <c r="R96" s="215">
        <f>Q96*H96</f>
        <v>0.16273379999999998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130</v>
      </c>
      <c r="AT96" s="217" t="s">
        <v>117</v>
      </c>
      <c r="AU96" s="217" t="s">
        <v>82</v>
      </c>
      <c r="AY96" s="19" t="s">
        <v>114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130</v>
      </c>
      <c r="BM96" s="217" t="s">
        <v>184</v>
      </c>
    </row>
    <row r="97" s="2" customFormat="1">
      <c r="A97" s="40"/>
      <c r="B97" s="41"/>
      <c r="C97" s="42"/>
      <c r="D97" s="219" t="s">
        <v>124</v>
      </c>
      <c r="E97" s="42"/>
      <c r="F97" s="220" t="s">
        <v>185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124</v>
      </c>
      <c r="AU97" s="19" t="s">
        <v>82</v>
      </c>
    </row>
    <row r="98" s="2" customFormat="1">
      <c r="A98" s="40"/>
      <c r="B98" s="41"/>
      <c r="C98" s="42"/>
      <c r="D98" s="224" t="s">
        <v>125</v>
      </c>
      <c r="E98" s="42"/>
      <c r="F98" s="225" t="s">
        <v>186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125</v>
      </c>
      <c r="AU98" s="19" t="s">
        <v>82</v>
      </c>
    </row>
    <row r="99" s="13" customFormat="1">
      <c r="A99" s="13"/>
      <c r="B99" s="226"/>
      <c r="C99" s="227"/>
      <c r="D99" s="219" t="s">
        <v>127</v>
      </c>
      <c r="E99" s="228" t="s">
        <v>19</v>
      </c>
      <c r="F99" s="229" t="s">
        <v>179</v>
      </c>
      <c r="G99" s="227"/>
      <c r="H99" s="228" t="s">
        <v>19</v>
      </c>
      <c r="I99" s="230"/>
      <c r="J99" s="227"/>
      <c r="K99" s="227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127</v>
      </c>
      <c r="AU99" s="235" t="s">
        <v>82</v>
      </c>
      <c r="AV99" s="13" t="s">
        <v>80</v>
      </c>
      <c r="AW99" s="13" t="s">
        <v>33</v>
      </c>
      <c r="AX99" s="13" t="s">
        <v>72</v>
      </c>
      <c r="AY99" s="235" t="s">
        <v>114</v>
      </c>
    </row>
    <row r="100" s="13" customFormat="1">
      <c r="A100" s="13"/>
      <c r="B100" s="226"/>
      <c r="C100" s="227"/>
      <c r="D100" s="219" t="s">
        <v>127</v>
      </c>
      <c r="E100" s="228" t="s">
        <v>19</v>
      </c>
      <c r="F100" s="229" t="s">
        <v>187</v>
      </c>
      <c r="G100" s="227"/>
      <c r="H100" s="228" t="s">
        <v>19</v>
      </c>
      <c r="I100" s="230"/>
      <c r="J100" s="227"/>
      <c r="K100" s="227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127</v>
      </c>
      <c r="AU100" s="235" t="s">
        <v>82</v>
      </c>
      <c r="AV100" s="13" t="s">
        <v>80</v>
      </c>
      <c r="AW100" s="13" t="s">
        <v>33</v>
      </c>
      <c r="AX100" s="13" t="s">
        <v>72</v>
      </c>
      <c r="AY100" s="235" t="s">
        <v>114</v>
      </c>
    </row>
    <row r="101" s="14" customFormat="1">
      <c r="A101" s="14"/>
      <c r="B101" s="236"/>
      <c r="C101" s="237"/>
      <c r="D101" s="219" t="s">
        <v>127</v>
      </c>
      <c r="E101" s="238" t="s">
        <v>19</v>
      </c>
      <c r="F101" s="239" t="s">
        <v>188</v>
      </c>
      <c r="G101" s="237"/>
      <c r="H101" s="240">
        <v>542.44600000000003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127</v>
      </c>
      <c r="AU101" s="246" t="s">
        <v>82</v>
      </c>
      <c r="AV101" s="14" t="s">
        <v>82</v>
      </c>
      <c r="AW101" s="14" t="s">
        <v>33</v>
      </c>
      <c r="AX101" s="14" t="s">
        <v>72</v>
      </c>
      <c r="AY101" s="246" t="s">
        <v>114</v>
      </c>
    </row>
    <row r="102" s="15" customFormat="1">
      <c r="A102" s="15"/>
      <c r="B102" s="247"/>
      <c r="C102" s="248"/>
      <c r="D102" s="219" t="s">
        <v>127</v>
      </c>
      <c r="E102" s="249" t="s">
        <v>19</v>
      </c>
      <c r="F102" s="250" t="s">
        <v>129</v>
      </c>
      <c r="G102" s="248"/>
      <c r="H102" s="251">
        <v>542.44600000000003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127</v>
      </c>
      <c r="AU102" s="257" t="s">
        <v>82</v>
      </c>
      <c r="AV102" s="15" t="s">
        <v>130</v>
      </c>
      <c r="AW102" s="15" t="s">
        <v>33</v>
      </c>
      <c r="AX102" s="15" t="s">
        <v>80</v>
      </c>
      <c r="AY102" s="257" t="s">
        <v>114</v>
      </c>
    </row>
    <row r="103" s="2" customFormat="1" ht="24.15" customHeight="1">
      <c r="A103" s="40"/>
      <c r="B103" s="41"/>
      <c r="C103" s="206" t="s">
        <v>137</v>
      </c>
      <c r="D103" s="206" t="s">
        <v>117</v>
      </c>
      <c r="E103" s="207" t="s">
        <v>189</v>
      </c>
      <c r="F103" s="208" t="s">
        <v>190</v>
      </c>
      <c r="G103" s="209" t="s">
        <v>175</v>
      </c>
      <c r="H103" s="210">
        <v>424.99799999999999</v>
      </c>
      <c r="I103" s="211"/>
      <c r="J103" s="212">
        <f>ROUND(I103*H103,2)</f>
        <v>0</v>
      </c>
      <c r="K103" s="208" t="s">
        <v>121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0.011599999999999999</v>
      </c>
      <c r="R103" s="215">
        <f>Q103*H103</f>
        <v>4.9299767999999995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130</v>
      </c>
      <c r="AT103" s="217" t="s">
        <v>117</v>
      </c>
      <c r="AU103" s="217" t="s">
        <v>82</v>
      </c>
      <c r="AY103" s="19" t="s">
        <v>114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130</v>
      </c>
      <c r="BM103" s="217" t="s">
        <v>191</v>
      </c>
    </row>
    <row r="104" s="2" customFormat="1">
      <c r="A104" s="40"/>
      <c r="B104" s="41"/>
      <c r="C104" s="42"/>
      <c r="D104" s="219" t="s">
        <v>124</v>
      </c>
      <c r="E104" s="42"/>
      <c r="F104" s="220" t="s">
        <v>192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124</v>
      </c>
      <c r="AU104" s="19" t="s">
        <v>82</v>
      </c>
    </row>
    <row r="105" s="2" customFormat="1">
      <c r="A105" s="40"/>
      <c r="B105" s="41"/>
      <c r="C105" s="42"/>
      <c r="D105" s="224" t="s">
        <v>125</v>
      </c>
      <c r="E105" s="42"/>
      <c r="F105" s="225" t="s">
        <v>193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125</v>
      </c>
      <c r="AU105" s="19" t="s">
        <v>82</v>
      </c>
    </row>
    <row r="106" s="13" customFormat="1">
      <c r="A106" s="13"/>
      <c r="B106" s="226"/>
      <c r="C106" s="227"/>
      <c r="D106" s="219" t="s">
        <v>127</v>
      </c>
      <c r="E106" s="228" t="s">
        <v>19</v>
      </c>
      <c r="F106" s="229" t="s">
        <v>179</v>
      </c>
      <c r="G106" s="227"/>
      <c r="H106" s="228" t="s">
        <v>19</v>
      </c>
      <c r="I106" s="230"/>
      <c r="J106" s="227"/>
      <c r="K106" s="227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127</v>
      </c>
      <c r="AU106" s="235" t="s">
        <v>82</v>
      </c>
      <c r="AV106" s="13" t="s">
        <v>80</v>
      </c>
      <c r="AW106" s="13" t="s">
        <v>33</v>
      </c>
      <c r="AX106" s="13" t="s">
        <v>72</v>
      </c>
      <c r="AY106" s="235" t="s">
        <v>114</v>
      </c>
    </row>
    <row r="107" s="13" customFormat="1">
      <c r="A107" s="13"/>
      <c r="B107" s="226"/>
      <c r="C107" s="227"/>
      <c r="D107" s="219" t="s">
        <v>127</v>
      </c>
      <c r="E107" s="228" t="s">
        <v>19</v>
      </c>
      <c r="F107" s="229" t="s">
        <v>194</v>
      </c>
      <c r="G107" s="227"/>
      <c r="H107" s="228" t="s">
        <v>19</v>
      </c>
      <c r="I107" s="230"/>
      <c r="J107" s="227"/>
      <c r="K107" s="227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127</v>
      </c>
      <c r="AU107" s="235" t="s">
        <v>82</v>
      </c>
      <c r="AV107" s="13" t="s">
        <v>80</v>
      </c>
      <c r="AW107" s="13" t="s">
        <v>33</v>
      </c>
      <c r="AX107" s="13" t="s">
        <v>72</v>
      </c>
      <c r="AY107" s="235" t="s">
        <v>114</v>
      </c>
    </row>
    <row r="108" s="13" customFormat="1">
      <c r="A108" s="13"/>
      <c r="B108" s="226"/>
      <c r="C108" s="227"/>
      <c r="D108" s="219" t="s">
        <v>127</v>
      </c>
      <c r="E108" s="228" t="s">
        <v>19</v>
      </c>
      <c r="F108" s="229" t="s">
        <v>195</v>
      </c>
      <c r="G108" s="227"/>
      <c r="H108" s="228" t="s">
        <v>19</v>
      </c>
      <c r="I108" s="230"/>
      <c r="J108" s="227"/>
      <c r="K108" s="227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127</v>
      </c>
      <c r="AU108" s="235" t="s">
        <v>82</v>
      </c>
      <c r="AV108" s="13" t="s">
        <v>80</v>
      </c>
      <c r="AW108" s="13" t="s">
        <v>33</v>
      </c>
      <c r="AX108" s="13" t="s">
        <v>72</v>
      </c>
      <c r="AY108" s="235" t="s">
        <v>114</v>
      </c>
    </row>
    <row r="109" s="14" customFormat="1">
      <c r="A109" s="14"/>
      <c r="B109" s="236"/>
      <c r="C109" s="237"/>
      <c r="D109" s="219" t="s">
        <v>127</v>
      </c>
      <c r="E109" s="238" t="s">
        <v>19</v>
      </c>
      <c r="F109" s="239" t="s">
        <v>196</v>
      </c>
      <c r="G109" s="237"/>
      <c r="H109" s="240">
        <v>101.136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127</v>
      </c>
      <c r="AU109" s="246" t="s">
        <v>82</v>
      </c>
      <c r="AV109" s="14" t="s">
        <v>82</v>
      </c>
      <c r="AW109" s="14" t="s">
        <v>33</v>
      </c>
      <c r="AX109" s="14" t="s">
        <v>72</v>
      </c>
      <c r="AY109" s="246" t="s">
        <v>114</v>
      </c>
    </row>
    <row r="110" s="16" customFormat="1">
      <c r="A110" s="16"/>
      <c r="B110" s="262"/>
      <c r="C110" s="263"/>
      <c r="D110" s="219" t="s">
        <v>127</v>
      </c>
      <c r="E110" s="264" t="s">
        <v>19</v>
      </c>
      <c r="F110" s="265" t="s">
        <v>197</v>
      </c>
      <c r="G110" s="263"/>
      <c r="H110" s="266">
        <v>101.136</v>
      </c>
      <c r="I110" s="267"/>
      <c r="J110" s="263"/>
      <c r="K110" s="263"/>
      <c r="L110" s="268"/>
      <c r="M110" s="269"/>
      <c r="N110" s="270"/>
      <c r="O110" s="270"/>
      <c r="P110" s="270"/>
      <c r="Q110" s="270"/>
      <c r="R110" s="270"/>
      <c r="S110" s="270"/>
      <c r="T110" s="271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72" t="s">
        <v>127</v>
      </c>
      <c r="AU110" s="272" t="s">
        <v>82</v>
      </c>
      <c r="AV110" s="16" t="s">
        <v>137</v>
      </c>
      <c r="AW110" s="16" t="s">
        <v>33</v>
      </c>
      <c r="AX110" s="16" t="s">
        <v>72</v>
      </c>
      <c r="AY110" s="272" t="s">
        <v>114</v>
      </c>
    </row>
    <row r="111" s="13" customFormat="1">
      <c r="A111" s="13"/>
      <c r="B111" s="226"/>
      <c r="C111" s="227"/>
      <c r="D111" s="219" t="s">
        <v>127</v>
      </c>
      <c r="E111" s="228" t="s">
        <v>19</v>
      </c>
      <c r="F111" s="229" t="s">
        <v>198</v>
      </c>
      <c r="G111" s="227"/>
      <c r="H111" s="228" t="s">
        <v>19</v>
      </c>
      <c r="I111" s="230"/>
      <c r="J111" s="227"/>
      <c r="K111" s="227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127</v>
      </c>
      <c r="AU111" s="235" t="s">
        <v>82</v>
      </c>
      <c r="AV111" s="13" t="s">
        <v>80</v>
      </c>
      <c r="AW111" s="13" t="s">
        <v>33</v>
      </c>
      <c r="AX111" s="13" t="s">
        <v>72</v>
      </c>
      <c r="AY111" s="235" t="s">
        <v>114</v>
      </c>
    </row>
    <row r="112" s="14" customFormat="1">
      <c r="A112" s="14"/>
      <c r="B112" s="236"/>
      <c r="C112" s="237"/>
      <c r="D112" s="219" t="s">
        <v>127</v>
      </c>
      <c r="E112" s="238" t="s">
        <v>19</v>
      </c>
      <c r="F112" s="239" t="s">
        <v>199</v>
      </c>
      <c r="G112" s="237"/>
      <c r="H112" s="240">
        <v>76.274000000000001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127</v>
      </c>
      <c r="AU112" s="246" t="s">
        <v>82</v>
      </c>
      <c r="AV112" s="14" t="s">
        <v>82</v>
      </c>
      <c r="AW112" s="14" t="s">
        <v>33</v>
      </c>
      <c r="AX112" s="14" t="s">
        <v>72</v>
      </c>
      <c r="AY112" s="246" t="s">
        <v>114</v>
      </c>
    </row>
    <row r="113" s="16" customFormat="1">
      <c r="A113" s="16"/>
      <c r="B113" s="262"/>
      <c r="C113" s="263"/>
      <c r="D113" s="219" t="s">
        <v>127</v>
      </c>
      <c r="E113" s="264" t="s">
        <v>19</v>
      </c>
      <c r="F113" s="265" t="s">
        <v>197</v>
      </c>
      <c r="G113" s="263"/>
      <c r="H113" s="266">
        <v>76.274000000000001</v>
      </c>
      <c r="I113" s="267"/>
      <c r="J113" s="263"/>
      <c r="K113" s="263"/>
      <c r="L113" s="268"/>
      <c r="M113" s="269"/>
      <c r="N113" s="270"/>
      <c r="O113" s="270"/>
      <c r="P113" s="270"/>
      <c r="Q113" s="270"/>
      <c r="R113" s="270"/>
      <c r="S113" s="270"/>
      <c r="T113" s="271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T113" s="272" t="s">
        <v>127</v>
      </c>
      <c r="AU113" s="272" t="s">
        <v>82</v>
      </c>
      <c r="AV113" s="16" t="s">
        <v>137</v>
      </c>
      <c r="AW113" s="16" t="s">
        <v>33</v>
      </c>
      <c r="AX113" s="16" t="s">
        <v>72</v>
      </c>
      <c r="AY113" s="272" t="s">
        <v>114</v>
      </c>
    </row>
    <row r="114" s="13" customFormat="1">
      <c r="A114" s="13"/>
      <c r="B114" s="226"/>
      <c r="C114" s="227"/>
      <c r="D114" s="219" t="s">
        <v>127</v>
      </c>
      <c r="E114" s="228" t="s">
        <v>19</v>
      </c>
      <c r="F114" s="229" t="s">
        <v>200</v>
      </c>
      <c r="G114" s="227"/>
      <c r="H114" s="228" t="s">
        <v>19</v>
      </c>
      <c r="I114" s="230"/>
      <c r="J114" s="227"/>
      <c r="K114" s="227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127</v>
      </c>
      <c r="AU114" s="235" t="s">
        <v>82</v>
      </c>
      <c r="AV114" s="13" t="s">
        <v>80</v>
      </c>
      <c r="AW114" s="13" t="s">
        <v>33</v>
      </c>
      <c r="AX114" s="13" t="s">
        <v>72</v>
      </c>
      <c r="AY114" s="235" t="s">
        <v>114</v>
      </c>
    </row>
    <row r="115" s="14" customFormat="1">
      <c r="A115" s="14"/>
      <c r="B115" s="236"/>
      <c r="C115" s="237"/>
      <c r="D115" s="219" t="s">
        <v>127</v>
      </c>
      <c r="E115" s="238" t="s">
        <v>19</v>
      </c>
      <c r="F115" s="239" t="s">
        <v>199</v>
      </c>
      <c r="G115" s="237"/>
      <c r="H115" s="240">
        <v>76.274000000000001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127</v>
      </c>
      <c r="AU115" s="246" t="s">
        <v>82</v>
      </c>
      <c r="AV115" s="14" t="s">
        <v>82</v>
      </c>
      <c r="AW115" s="14" t="s">
        <v>33</v>
      </c>
      <c r="AX115" s="14" t="s">
        <v>72</v>
      </c>
      <c r="AY115" s="246" t="s">
        <v>114</v>
      </c>
    </row>
    <row r="116" s="16" customFormat="1">
      <c r="A116" s="16"/>
      <c r="B116" s="262"/>
      <c r="C116" s="263"/>
      <c r="D116" s="219" t="s">
        <v>127</v>
      </c>
      <c r="E116" s="264" t="s">
        <v>19</v>
      </c>
      <c r="F116" s="265" t="s">
        <v>197</v>
      </c>
      <c r="G116" s="263"/>
      <c r="H116" s="266">
        <v>76.274000000000001</v>
      </c>
      <c r="I116" s="267"/>
      <c r="J116" s="263"/>
      <c r="K116" s="263"/>
      <c r="L116" s="268"/>
      <c r="M116" s="269"/>
      <c r="N116" s="270"/>
      <c r="O116" s="270"/>
      <c r="P116" s="270"/>
      <c r="Q116" s="270"/>
      <c r="R116" s="270"/>
      <c r="S116" s="270"/>
      <c r="T116" s="271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72" t="s">
        <v>127</v>
      </c>
      <c r="AU116" s="272" t="s">
        <v>82</v>
      </c>
      <c r="AV116" s="16" t="s">
        <v>137</v>
      </c>
      <c r="AW116" s="16" t="s">
        <v>33</v>
      </c>
      <c r="AX116" s="16" t="s">
        <v>72</v>
      </c>
      <c r="AY116" s="272" t="s">
        <v>114</v>
      </c>
    </row>
    <row r="117" s="13" customFormat="1">
      <c r="A117" s="13"/>
      <c r="B117" s="226"/>
      <c r="C117" s="227"/>
      <c r="D117" s="219" t="s">
        <v>127</v>
      </c>
      <c r="E117" s="228" t="s">
        <v>19</v>
      </c>
      <c r="F117" s="229" t="s">
        <v>201</v>
      </c>
      <c r="G117" s="227"/>
      <c r="H117" s="228" t="s">
        <v>19</v>
      </c>
      <c r="I117" s="230"/>
      <c r="J117" s="227"/>
      <c r="K117" s="227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127</v>
      </c>
      <c r="AU117" s="235" t="s">
        <v>82</v>
      </c>
      <c r="AV117" s="13" t="s">
        <v>80</v>
      </c>
      <c r="AW117" s="13" t="s">
        <v>33</v>
      </c>
      <c r="AX117" s="13" t="s">
        <v>72</v>
      </c>
      <c r="AY117" s="235" t="s">
        <v>114</v>
      </c>
    </row>
    <row r="118" s="14" customFormat="1">
      <c r="A118" s="14"/>
      <c r="B118" s="236"/>
      <c r="C118" s="237"/>
      <c r="D118" s="219" t="s">
        <v>127</v>
      </c>
      <c r="E118" s="238" t="s">
        <v>19</v>
      </c>
      <c r="F118" s="239" t="s">
        <v>199</v>
      </c>
      <c r="G118" s="237"/>
      <c r="H118" s="240">
        <v>76.274000000000001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127</v>
      </c>
      <c r="AU118" s="246" t="s">
        <v>82</v>
      </c>
      <c r="AV118" s="14" t="s">
        <v>82</v>
      </c>
      <c r="AW118" s="14" t="s">
        <v>33</v>
      </c>
      <c r="AX118" s="14" t="s">
        <v>72</v>
      </c>
      <c r="AY118" s="246" t="s">
        <v>114</v>
      </c>
    </row>
    <row r="119" s="16" customFormat="1">
      <c r="A119" s="16"/>
      <c r="B119" s="262"/>
      <c r="C119" s="263"/>
      <c r="D119" s="219" t="s">
        <v>127</v>
      </c>
      <c r="E119" s="264" t="s">
        <v>19</v>
      </c>
      <c r="F119" s="265" t="s">
        <v>197</v>
      </c>
      <c r="G119" s="263"/>
      <c r="H119" s="266">
        <v>76.274000000000001</v>
      </c>
      <c r="I119" s="267"/>
      <c r="J119" s="263"/>
      <c r="K119" s="263"/>
      <c r="L119" s="268"/>
      <c r="M119" s="269"/>
      <c r="N119" s="270"/>
      <c r="O119" s="270"/>
      <c r="P119" s="270"/>
      <c r="Q119" s="270"/>
      <c r="R119" s="270"/>
      <c r="S119" s="270"/>
      <c r="T119" s="271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72" t="s">
        <v>127</v>
      </c>
      <c r="AU119" s="272" t="s">
        <v>82</v>
      </c>
      <c r="AV119" s="16" t="s">
        <v>137</v>
      </c>
      <c r="AW119" s="16" t="s">
        <v>33</v>
      </c>
      <c r="AX119" s="16" t="s">
        <v>72</v>
      </c>
      <c r="AY119" s="272" t="s">
        <v>114</v>
      </c>
    </row>
    <row r="120" s="13" customFormat="1">
      <c r="A120" s="13"/>
      <c r="B120" s="226"/>
      <c r="C120" s="227"/>
      <c r="D120" s="219" t="s">
        <v>127</v>
      </c>
      <c r="E120" s="228" t="s">
        <v>19</v>
      </c>
      <c r="F120" s="229" t="s">
        <v>202</v>
      </c>
      <c r="G120" s="227"/>
      <c r="H120" s="228" t="s">
        <v>19</v>
      </c>
      <c r="I120" s="230"/>
      <c r="J120" s="227"/>
      <c r="K120" s="227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127</v>
      </c>
      <c r="AU120" s="235" t="s">
        <v>82</v>
      </c>
      <c r="AV120" s="13" t="s">
        <v>80</v>
      </c>
      <c r="AW120" s="13" t="s">
        <v>33</v>
      </c>
      <c r="AX120" s="13" t="s">
        <v>72</v>
      </c>
      <c r="AY120" s="235" t="s">
        <v>114</v>
      </c>
    </row>
    <row r="121" s="14" customFormat="1">
      <c r="A121" s="14"/>
      <c r="B121" s="236"/>
      <c r="C121" s="237"/>
      <c r="D121" s="219" t="s">
        <v>127</v>
      </c>
      <c r="E121" s="238" t="s">
        <v>19</v>
      </c>
      <c r="F121" s="239" t="s">
        <v>203</v>
      </c>
      <c r="G121" s="237"/>
      <c r="H121" s="240">
        <v>95.040000000000006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127</v>
      </c>
      <c r="AU121" s="246" t="s">
        <v>82</v>
      </c>
      <c r="AV121" s="14" t="s">
        <v>82</v>
      </c>
      <c r="AW121" s="14" t="s">
        <v>33</v>
      </c>
      <c r="AX121" s="14" t="s">
        <v>72</v>
      </c>
      <c r="AY121" s="246" t="s">
        <v>114</v>
      </c>
    </row>
    <row r="122" s="16" customFormat="1">
      <c r="A122" s="16"/>
      <c r="B122" s="262"/>
      <c r="C122" s="263"/>
      <c r="D122" s="219" t="s">
        <v>127</v>
      </c>
      <c r="E122" s="264" t="s">
        <v>19</v>
      </c>
      <c r="F122" s="265" t="s">
        <v>197</v>
      </c>
      <c r="G122" s="263"/>
      <c r="H122" s="266">
        <v>95.040000000000006</v>
      </c>
      <c r="I122" s="267"/>
      <c r="J122" s="263"/>
      <c r="K122" s="263"/>
      <c r="L122" s="268"/>
      <c r="M122" s="269"/>
      <c r="N122" s="270"/>
      <c r="O122" s="270"/>
      <c r="P122" s="270"/>
      <c r="Q122" s="270"/>
      <c r="R122" s="270"/>
      <c r="S122" s="270"/>
      <c r="T122" s="271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72" t="s">
        <v>127</v>
      </c>
      <c r="AU122" s="272" t="s">
        <v>82</v>
      </c>
      <c r="AV122" s="16" t="s">
        <v>137</v>
      </c>
      <c r="AW122" s="16" t="s">
        <v>33</v>
      </c>
      <c r="AX122" s="16" t="s">
        <v>72</v>
      </c>
      <c r="AY122" s="272" t="s">
        <v>114</v>
      </c>
    </row>
    <row r="123" s="15" customFormat="1">
      <c r="A123" s="15"/>
      <c r="B123" s="247"/>
      <c r="C123" s="248"/>
      <c r="D123" s="219" t="s">
        <v>127</v>
      </c>
      <c r="E123" s="249" t="s">
        <v>19</v>
      </c>
      <c r="F123" s="250" t="s">
        <v>129</v>
      </c>
      <c r="G123" s="248"/>
      <c r="H123" s="251">
        <v>424.99799999999999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127</v>
      </c>
      <c r="AU123" s="257" t="s">
        <v>82</v>
      </c>
      <c r="AV123" s="15" t="s">
        <v>130</v>
      </c>
      <c r="AW123" s="15" t="s">
        <v>33</v>
      </c>
      <c r="AX123" s="15" t="s">
        <v>80</v>
      </c>
      <c r="AY123" s="257" t="s">
        <v>114</v>
      </c>
    </row>
    <row r="124" s="2" customFormat="1" ht="16.5" customHeight="1">
      <c r="A124" s="40"/>
      <c r="B124" s="41"/>
      <c r="C124" s="273" t="s">
        <v>130</v>
      </c>
      <c r="D124" s="273" t="s">
        <v>204</v>
      </c>
      <c r="E124" s="274" t="s">
        <v>205</v>
      </c>
      <c r="F124" s="275" t="s">
        <v>206</v>
      </c>
      <c r="G124" s="276" t="s">
        <v>175</v>
      </c>
      <c r="H124" s="277">
        <v>446.24799999999999</v>
      </c>
      <c r="I124" s="278"/>
      <c r="J124" s="279">
        <f>ROUND(I124*H124,2)</f>
        <v>0</v>
      </c>
      <c r="K124" s="275" t="s">
        <v>121</v>
      </c>
      <c r="L124" s="280"/>
      <c r="M124" s="281" t="s">
        <v>19</v>
      </c>
      <c r="N124" s="282" t="s">
        <v>43</v>
      </c>
      <c r="O124" s="86"/>
      <c r="P124" s="215">
        <f>O124*H124</f>
        <v>0</v>
      </c>
      <c r="Q124" s="215">
        <v>0.025000000000000001</v>
      </c>
      <c r="R124" s="215">
        <f>Q124*H124</f>
        <v>11.1562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207</v>
      </c>
      <c r="AT124" s="217" t="s">
        <v>204</v>
      </c>
      <c r="AU124" s="217" t="s">
        <v>82</v>
      </c>
      <c r="AY124" s="19" t="s">
        <v>114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130</v>
      </c>
      <c r="BM124" s="217" t="s">
        <v>208</v>
      </c>
    </row>
    <row r="125" s="2" customFormat="1">
      <c r="A125" s="40"/>
      <c r="B125" s="41"/>
      <c r="C125" s="42"/>
      <c r="D125" s="219" t="s">
        <v>124</v>
      </c>
      <c r="E125" s="42"/>
      <c r="F125" s="220" t="s">
        <v>206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124</v>
      </c>
      <c r="AU125" s="19" t="s">
        <v>82</v>
      </c>
    </row>
    <row r="126" s="14" customFormat="1">
      <c r="A126" s="14"/>
      <c r="B126" s="236"/>
      <c r="C126" s="237"/>
      <c r="D126" s="219" t="s">
        <v>127</v>
      </c>
      <c r="E126" s="238" t="s">
        <v>19</v>
      </c>
      <c r="F126" s="239" t="s">
        <v>209</v>
      </c>
      <c r="G126" s="237"/>
      <c r="H126" s="240">
        <v>446.24799999999999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127</v>
      </c>
      <c r="AU126" s="246" t="s">
        <v>82</v>
      </c>
      <c r="AV126" s="14" t="s">
        <v>82</v>
      </c>
      <c r="AW126" s="14" t="s">
        <v>33</v>
      </c>
      <c r="AX126" s="14" t="s">
        <v>72</v>
      </c>
      <c r="AY126" s="246" t="s">
        <v>114</v>
      </c>
    </row>
    <row r="127" s="15" customFormat="1">
      <c r="A127" s="15"/>
      <c r="B127" s="247"/>
      <c r="C127" s="248"/>
      <c r="D127" s="219" t="s">
        <v>127</v>
      </c>
      <c r="E127" s="249" t="s">
        <v>19</v>
      </c>
      <c r="F127" s="250" t="s">
        <v>129</v>
      </c>
      <c r="G127" s="248"/>
      <c r="H127" s="251">
        <v>446.24799999999999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127</v>
      </c>
      <c r="AU127" s="257" t="s">
        <v>82</v>
      </c>
      <c r="AV127" s="15" t="s">
        <v>130</v>
      </c>
      <c r="AW127" s="15" t="s">
        <v>33</v>
      </c>
      <c r="AX127" s="15" t="s">
        <v>80</v>
      </c>
      <c r="AY127" s="257" t="s">
        <v>114</v>
      </c>
    </row>
    <row r="128" s="2" customFormat="1" ht="24.15" customHeight="1">
      <c r="A128" s="40"/>
      <c r="B128" s="41"/>
      <c r="C128" s="206" t="s">
        <v>113</v>
      </c>
      <c r="D128" s="206" t="s">
        <v>117</v>
      </c>
      <c r="E128" s="207" t="s">
        <v>210</v>
      </c>
      <c r="F128" s="208" t="s">
        <v>211</v>
      </c>
      <c r="G128" s="209" t="s">
        <v>212</v>
      </c>
      <c r="H128" s="210">
        <v>425.60000000000002</v>
      </c>
      <c r="I128" s="211"/>
      <c r="J128" s="212">
        <f>ROUND(I128*H128,2)</f>
        <v>0</v>
      </c>
      <c r="K128" s="208" t="s">
        <v>121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0.0033899999999999998</v>
      </c>
      <c r="R128" s="215">
        <f>Q128*H128</f>
        <v>1.4427840000000001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130</v>
      </c>
      <c r="AT128" s="217" t="s">
        <v>117</v>
      </c>
      <c r="AU128" s="217" t="s">
        <v>82</v>
      </c>
      <c r="AY128" s="19" t="s">
        <v>114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130</v>
      </c>
      <c r="BM128" s="217" t="s">
        <v>213</v>
      </c>
    </row>
    <row r="129" s="2" customFormat="1">
      <c r="A129" s="40"/>
      <c r="B129" s="41"/>
      <c r="C129" s="42"/>
      <c r="D129" s="219" t="s">
        <v>124</v>
      </c>
      <c r="E129" s="42"/>
      <c r="F129" s="220" t="s">
        <v>214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124</v>
      </c>
      <c r="AU129" s="19" t="s">
        <v>82</v>
      </c>
    </row>
    <row r="130" s="2" customFormat="1">
      <c r="A130" s="40"/>
      <c r="B130" s="41"/>
      <c r="C130" s="42"/>
      <c r="D130" s="224" t="s">
        <v>125</v>
      </c>
      <c r="E130" s="42"/>
      <c r="F130" s="225" t="s">
        <v>215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125</v>
      </c>
      <c r="AU130" s="19" t="s">
        <v>82</v>
      </c>
    </row>
    <row r="131" s="13" customFormat="1">
      <c r="A131" s="13"/>
      <c r="B131" s="226"/>
      <c r="C131" s="227"/>
      <c r="D131" s="219" t="s">
        <v>127</v>
      </c>
      <c r="E131" s="228" t="s">
        <v>19</v>
      </c>
      <c r="F131" s="229" t="s">
        <v>179</v>
      </c>
      <c r="G131" s="227"/>
      <c r="H131" s="228" t="s">
        <v>19</v>
      </c>
      <c r="I131" s="230"/>
      <c r="J131" s="227"/>
      <c r="K131" s="227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127</v>
      </c>
      <c r="AU131" s="235" t="s">
        <v>82</v>
      </c>
      <c r="AV131" s="13" t="s">
        <v>80</v>
      </c>
      <c r="AW131" s="13" t="s">
        <v>33</v>
      </c>
      <c r="AX131" s="13" t="s">
        <v>72</v>
      </c>
      <c r="AY131" s="235" t="s">
        <v>114</v>
      </c>
    </row>
    <row r="132" s="13" customFormat="1">
      <c r="A132" s="13"/>
      <c r="B132" s="226"/>
      <c r="C132" s="227"/>
      <c r="D132" s="219" t="s">
        <v>127</v>
      </c>
      <c r="E132" s="228" t="s">
        <v>19</v>
      </c>
      <c r="F132" s="229" t="s">
        <v>216</v>
      </c>
      <c r="G132" s="227"/>
      <c r="H132" s="228" t="s">
        <v>19</v>
      </c>
      <c r="I132" s="230"/>
      <c r="J132" s="227"/>
      <c r="K132" s="227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127</v>
      </c>
      <c r="AU132" s="235" t="s">
        <v>82</v>
      </c>
      <c r="AV132" s="13" t="s">
        <v>80</v>
      </c>
      <c r="AW132" s="13" t="s">
        <v>33</v>
      </c>
      <c r="AX132" s="13" t="s">
        <v>72</v>
      </c>
      <c r="AY132" s="235" t="s">
        <v>114</v>
      </c>
    </row>
    <row r="133" s="13" customFormat="1">
      <c r="A133" s="13"/>
      <c r="B133" s="226"/>
      <c r="C133" s="227"/>
      <c r="D133" s="219" t="s">
        <v>127</v>
      </c>
      <c r="E133" s="228" t="s">
        <v>19</v>
      </c>
      <c r="F133" s="229" t="s">
        <v>195</v>
      </c>
      <c r="G133" s="227"/>
      <c r="H133" s="228" t="s">
        <v>19</v>
      </c>
      <c r="I133" s="230"/>
      <c r="J133" s="227"/>
      <c r="K133" s="227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127</v>
      </c>
      <c r="AU133" s="235" t="s">
        <v>82</v>
      </c>
      <c r="AV133" s="13" t="s">
        <v>80</v>
      </c>
      <c r="AW133" s="13" t="s">
        <v>33</v>
      </c>
      <c r="AX133" s="13" t="s">
        <v>72</v>
      </c>
      <c r="AY133" s="235" t="s">
        <v>114</v>
      </c>
    </row>
    <row r="134" s="14" customFormat="1">
      <c r="A134" s="14"/>
      <c r="B134" s="236"/>
      <c r="C134" s="237"/>
      <c r="D134" s="219" t="s">
        <v>127</v>
      </c>
      <c r="E134" s="238" t="s">
        <v>19</v>
      </c>
      <c r="F134" s="239" t="s">
        <v>217</v>
      </c>
      <c r="G134" s="237"/>
      <c r="H134" s="240">
        <v>73.599999999999994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127</v>
      </c>
      <c r="AU134" s="246" t="s">
        <v>82</v>
      </c>
      <c r="AV134" s="14" t="s">
        <v>82</v>
      </c>
      <c r="AW134" s="14" t="s">
        <v>33</v>
      </c>
      <c r="AX134" s="14" t="s">
        <v>72</v>
      </c>
      <c r="AY134" s="246" t="s">
        <v>114</v>
      </c>
    </row>
    <row r="135" s="16" customFormat="1">
      <c r="A135" s="16"/>
      <c r="B135" s="262"/>
      <c r="C135" s="263"/>
      <c r="D135" s="219" t="s">
        <v>127</v>
      </c>
      <c r="E135" s="264" t="s">
        <v>19</v>
      </c>
      <c r="F135" s="265" t="s">
        <v>197</v>
      </c>
      <c r="G135" s="263"/>
      <c r="H135" s="266">
        <v>73.599999999999994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72" t="s">
        <v>127</v>
      </c>
      <c r="AU135" s="272" t="s">
        <v>82</v>
      </c>
      <c r="AV135" s="16" t="s">
        <v>137</v>
      </c>
      <c r="AW135" s="16" t="s">
        <v>33</v>
      </c>
      <c r="AX135" s="16" t="s">
        <v>72</v>
      </c>
      <c r="AY135" s="272" t="s">
        <v>114</v>
      </c>
    </row>
    <row r="136" s="13" customFormat="1">
      <c r="A136" s="13"/>
      <c r="B136" s="226"/>
      <c r="C136" s="227"/>
      <c r="D136" s="219" t="s">
        <v>127</v>
      </c>
      <c r="E136" s="228" t="s">
        <v>19</v>
      </c>
      <c r="F136" s="229" t="s">
        <v>198</v>
      </c>
      <c r="G136" s="227"/>
      <c r="H136" s="228" t="s">
        <v>19</v>
      </c>
      <c r="I136" s="230"/>
      <c r="J136" s="227"/>
      <c r="K136" s="227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127</v>
      </c>
      <c r="AU136" s="235" t="s">
        <v>82</v>
      </c>
      <c r="AV136" s="13" t="s">
        <v>80</v>
      </c>
      <c r="AW136" s="13" t="s">
        <v>33</v>
      </c>
      <c r="AX136" s="13" t="s">
        <v>72</v>
      </c>
      <c r="AY136" s="235" t="s">
        <v>114</v>
      </c>
    </row>
    <row r="137" s="14" customFormat="1">
      <c r="A137" s="14"/>
      <c r="B137" s="236"/>
      <c r="C137" s="237"/>
      <c r="D137" s="219" t="s">
        <v>127</v>
      </c>
      <c r="E137" s="238" t="s">
        <v>19</v>
      </c>
      <c r="F137" s="239" t="s">
        <v>218</v>
      </c>
      <c r="G137" s="237"/>
      <c r="H137" s="240">
        <v>88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127</v>
      </c>
      <c r="AU137" s="246" t="s">
        <v>82</v>
      </c>
      <c r="AV137" s="14" t="s">
        <v>82</v>
      </c>
      <c r="AW137" s="14" t="s">
        <v>33</v>
      </c>
      <c r="AX137" s="14" t="s">
        <v>72</v>
      </c>
      <c r="AY137" s="246" t="s">
        <v>114</v>
      </c>
    </row>
    <row r="138" s="16" customFormat="1">
      <c r="A138" s="16"/>
      <c r="B138" s="262"/>
      <c r="C138" s="263"/>
      <c r="D138" s="219" t="s">
        <v>127</v>
      </c>
      <c r="E138" s="264" t="s">
        <v>19</v>
      </c>
      <c r="F138" s="265" t="s">
        <v>197</v>
      </c>
      <c r="G138" s="263"/>
      <c r="H138" s="266">
        <v>88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72" t="s">
        <v>127</v>
      </c>
      <c r="AU138" s="272" t="s">
        <v>82</v>
      </c>
      <c r="AV138" s="16" t="s">
        <v>137</v>
      </c>
      <c r="AW138" s="16" t="s">
        <v>33</v>
      </c>
      <c r="AX138" s="16" t="s">
        <v>72</v>
      </c>
      <c r="AY138" s="272" t="s">
        <v>114</v>
      </c>
    </row>
    <row r="139" s="13" customFormat="1">
      <c r="A139" s="13"/>
      <c r="B139" s="226"/>
      <c r="C139" s="227"/>
      <c r="D139" s="219" t="s">
        <v>127</v>
      </c>
      <c r="E139" s="228" t="s">
        <v>19</v>
      </c>
      <c r="F139" s="229" t="s">
        <v>200</v>
      </c>
      <c r="G139" s="227"/>
      <c r="H139" s="228" t="s">
        <v>19</v>
      </c>
      <c r="I139" s="230"/>
      <c r="J139" s="227"/>
      <c r="K139" s="227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127</v>
      </c>
      <c r="AU139" s="235" t="s">
        <v>82</v>
      </c>
      <c r="AV139" s="13" t="s">
        <v>80</v>
      </c>
      <c r="AW139" s="13" t="s">
        <v>33</v>
      </c>
      <c r="AX139" s="13" t="s">
        <v>72</v>
      </c>
      <c r="AY139" s="235" t="s">
        <v>114</v>
      </c>
    </row>
    <row r="140" s="14" customFormat="1">
      <c r="A140" s="14"/>
      <c r="B140" s="236"/>
      <c r="C140" s="237"/>
      <c r="D140" s="219" t="s">
        <v>127</v>
      </c>
      <c r="E140" s="238" t="s">
        <v>19</v>
      </c>
      <c r="F140" s="239" t="s">
        <v>218</v>
      </c>
      <c r="G140" s="237"/>
      <c r="H140" s="240">
        <v>88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127</v>
      </c>
      <c r="AU140" s="246" t="s">
        <v>82</v>
      </c>
      <c r="AV140" s="14" t="s">
        <v>82</v>
      </c>
      <c r="AW140" s="14" t="s">
        <v>33</v>
      </c>
      <c r="AX140" s="14" t="s">
        <v>72</v>
      </c>
      <c r="AY140" s="246" t="s">
        <v>114</v>
      </c>
    </row>
    <row r="141" s="16" customFormat="1">
      <c r="A141" s="16"/>
      <c r="B141" s="262"/>
      <c r="C141" s="263"/>
      <c r="D141" s="219" t="s">
        <v>127</v>
      </c>
      <c r="E141" s="264" t="s">
        <v>19</v>
      </c>
      <c r="F141" s="265" t="s">
        <v>197</v>
      </c>
      <c r="G141" s="263"/>
      <c r="H141" s="266">
        <v>88</v>
      </c>
      <c r="I141" s="267"/>
      <c r="J141" s="263"/>
      <c r="K141" s="263"/>
      <c r="L141" s="268"/>
      <c r="M141" s="269"/>
      <c r="N141" s="270"/>
      <c r="O141" s="270"/>
      <c r="P141" s="270"/>
      <c r="Q141" s="270"/>
      <c r="R141" s="270"/>
      <c r="S141" s="270"/>
      <c r="T141" s="271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72" t="s">
        <v>127</v>
      </c>
      <c r="AU141" s="272" t="s">
        <v>82</v>
      </c>
      <c r="AV141" s="16" t="s">
        <v>137</v>
      </c>
      <c r="AW141" s="16" t="s">
        <v>33</v>
      </c>
      <c r="AX141" s="16" t="s">
        <v>72</v>
      </c>
      <c r="AY141" s="272" t="s">
        <v>114</v>
      </c>
    </row>
    <row r="142" s="13" customFormat="1">
      <c r="A142" s="13"/>
      <c r="B142" s="226"/>
      <c r="C142" s="227"/>
      <c r="D142" s="219" t="s">
        <v>127</v>
      </c>
      <c r="E142" s="228" t="s">
        <v>19</v>
      </c>
      <c r="F142" s="229" t="s">
        <v>201</v>
      </c>
      <c r="G142" s="227"/>
      <c r="H142" s="228" t="s">
        <v>19</v>
      </c>
      <c r="I142" s="230"/>
      <c r="J142" s="227"/>
      <c r="K142" s="227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127</v>
      </c>
      <c r="AU142" s="235" t="s">
        <v>82</v>
      </c>
      <c r="AV142" s="13" t="s">
        <v>80</v>
      </c>
      <c r="AW142" s="13" t="s">
        <v>33</v>
      </c>
      <c r="AX142" s="13" t="s">
        <v>72</v>
      </c>
      <c r="AY142" s="235" t="s">
        <v>114</v>
      </c>
    </row>
    <row r="143" s="14" customFormat="1">
      <c r="A143" s="14"/>
      <c r="B143" s="236"/>
      <c r="C143" s="237"/>
      <c r="D143" s="219" t="s">
        <v>127</v>
      </c>
      <c r="E143" s="238" t="s">
        <v>19</v>
      </c>
      <c r="F143" s="239" t="s">
        <v>218</v>
      </c>
      <c r="G143" s="237"/>
      <c r="H143" s="240">
        <v>88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127</v>
      </c>
      <c r="AU143" s="246" t="s">
        <v>82</v>
      </c>
      <c r="AV143" s="14" t="s">
        <v>82</v>
      </c>
      <c r="AW143" s="14" t="s">
        <v>33</v>
      </c>
      <c r="AX143" s="14" t="s">
        <v>72</v>
      </c>
      <c r="AY143" s="246" t="s">
        <v>114</v>
      </c>
    </row>
    <row r="144" s="16" customFormat="1">
      <c r="A144" s="16"/>
      <c r="B144" s="262"/>
      <c r="C144" s="263"/>
      <c r="D144" s="219" t="s">
        <v>127</v>
      </c>
      <c r="E144" s="264" t="s">
        <v>19</v>
      </c>
      <c r="F144" s="265" t="s">
        <v>197</v>
      </c>
      <c r="G144" s="263"/>
      <c r="H144" s="266">
        <v>88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2" t="s">
        <v>127</v>
      </c>
      <c r="AU144" s="272" t="s">
        <v>82</v>
      </c>
      <c r="AV144" s="16" t="s">
        <v>137</v>
      </c>
      <c r="AW144" s="16" t="s">
        <v>33</v>
      </c>
      <c r="AX144" s="16" t="s">
        <v>72</v>
      </c>
      <c r="AY144" s="272" t="s">
        <v>114</v>
      </c>
    </row>
    <row r="145" s="13" customFormat="1">
      <c r="A145" s="13"/>
      <c r="B145" s="226"/>
      <c r="C145" s="227"/>
      <c r="D145" s="219" t="s">
        <v>127</v>
      </c>
      <c r="E145" s="228" t="s">
        <v>19</v>
      </c>
      <c r="F145" s="229" t="s">
        <v>202</v>
      </c>
      <c r="G145" s="227"/>
      <c r="H145" s="228" t="s">
        <v>19</v>
      </c>
      <c r="I145" s="230"/>
      <c r="J145" s="227"/>
      <c r="K145" s="227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127</v>
      </c>
      <c r="AU145" s="235" t="s">
        <v>82</v>
      </c>
      <c r="AV145" s="13" t="s">
        <v>80</v>
      </c>
      <c r="AW145" s="13" t="s">
        <v>33</v>
      </c>
      <c r="AX145" s="13" t="s">
        <v>72</v>
      </c>
      <c r="AY145" s="235" t="s">
        <v>114</v>
      </c>
    </row>
    <row r="146" s="14" customFormat="1">
      <c r="A146" s="14"/>
      <c r="B146" s="236"/>
      <c r="C146" s="237"/>
      <c r="D146" s="219" t="s">
        <v>127</v>
      </c>
      <c r="E146" s="238" t="s">
        <v>19</v>
      </c>
      <c r="F146" s="239" t="s">
        <v>218</v>
      </c>
      <c r="G146" s="237"/>
      <c r="H146" s="240">
        <v>88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127</v>
      </c>
      <c r="AU146" s="246" t="s">
        <v>82</v>
      </c>
      <c r="AV146" s="14" t="s">
        <v>82</v>
      </c>
      <c r="AW146" s="14" t="s">
        <v>33</v>
      </c>
      <c r="AX146" s="14" t="s">
        <v>72</v>
      </c>
      <c r="AY146" s="246" t="s">
        <v>114</v>
      </c>
    </row>
    <row r="147" s="16" customFormat="1">
      <c r="A147" s="16"/>
      <c r="B147" s="262"/>
      <c r="C147" s="263"/>
      <c r="D147" s="219" t="s">
        <v>127</v>
      </c>
      <c r="E147" s="264" t="s">
        <v>19</v>
      </c>
      <c r="F147" s="265" t="s">
        <v>197</v>
      </c>
      <c r="G147" s="263"/>
      <c r="H147" s="266">
        <v>88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72" t="s">
        <v>127</v>
      </c>
      <c r="AU147" s="272" t="s">
        <v>82</v>
      </c>
      <c r="AV147" s="16" t="s">
        <v>137</v>
      </c>
      <c r="AW147" s="16" t="s">
        <v>33</v>
      </c>
      <c r="AX147" s="16" t="s">
        <v>72</v>
      </c>
      <c r="AY147" s="272" t="s">
        <v>114</v>
      </c>
    </row>
    <row r="148" s="15" customFormat="1">
      <c r="A148" s="15"/>
      <c r="B148" s="247"/>
      <c r="C148" s="248"/>
      <c r="D148" s="219" t="s">
        <v>127</v>
      </c>
      <c r="E148" s="249" t="s">
        <v>19</v>
      </c>
      <c r="F148" s="250" t="s">
        <v>129</v>
      </c>
      <c r="G148" s="248"/>
      <c r="H148" s="251">
        <v>425.60000000000002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127</v>
      </c>
      <c r="AU148" s="257" t="s">
        <v>82</v>
      </c>
      <c r="AV148" s="15" t="s">
        <v>130</v>
      </c>
      <c r="AW148" s="15" t="s">
        <v>33</v>
      </c>
      <c r="AX148" s="15" t="s">
        <v>80</v>
      </c>
      <c r="AY148" s="257" t="s">
        <v>114</v>
      </c>
    </row>
    <row r="149" s="2" customFormat="1" ht="16.5" customHeight="1">
      <c r="A149" s="40"/>
      <c r="B149" s="41"/>
      <c r="C149" s="273" t="s">
        <v>157</v>
      </c>
      <c r="D149" s="273" t="s">
        <v>204</v>
      </c>
      <c r="E149" s="274" t="s">
        <v>219</v>
      </c>
      <c r="F149" s="275" t="s">
        <v>220</v>
      </c>
      <c r="G149" s="276" t="s">
        <v>175</v>
      </c>
      <c r="H149" s="277">
        <v>147.47</v>
      </c>
      <c r="I149" s="278"/>
      <c r="J149" s="279">
        <f>ROUND(I149*H149,2)</f>
        <v>0</v>
      </c>
      <c r="K149" s="275" t="s">
        <v>121</v>
      </c>
      <c r="L149" s="280"/>
      <c r="M149" s="281" t="s">
        <v>19</v>
      </c>
      <c r="N149" s="282" t="s">
        <v>43</v>
      </c>
      <c r="O149" s="86"/>
      <c r="P149" s="215">
        <f>O149*H149</f>
        <v>0</v>
      </c>
      <c r="Q149" s="215">
        <v>0.0060000000000000001</v>
      </c>
      <c r="R149" s="215">
        <f>Q149*H149</f>
        <v>0.88482000000000005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207</v>
      </c>
      <c r="AT149" s="217" t="s">
        <v>204</v>
      </c>
      <c r="AU149" s="217" t="s">
        <v>82</v>
      </c>
      <c r="AY149" s="19" t="s">
        <v>114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130</v>
      </c>
      <c r="BM149" s="217" t="s">
        <v>221</v>
      </c>
    </row>
    <row r="150" s="2" customFormat="1">
      <c r="A150" s="40"/>
      <c r="B150" s="41"/>
      <c r="C150" s="42"/>
      <c r="D150" s="219" t="s">
        <v>124</v>
      </c>
      <c r="E150" s="42"/>
      <c r="F150" s="220" t="s">
        <v>220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124</v>
      </c>
      <c r="AU150" s="19" t="s">
        <v>82</v>
      </c>
    </row>
    <row r="151" s="14" customFormat="1">
      <c r="A151" s="14"/>
      <c r="B151" s="236"/>
      <c r="C151" s="237"/>
      <c r="D151" s="219" t="s">
        <v>127</v>
      </c>
      <c r="E151" s="238" t="s">
        <v>19</v>
      </c>
      <c r="F151" s="239" t="s">
        <v>222</v>
      </c>
      <c r="G151" s="237"/>
      <c r="H151" s="240">
        <v>147.47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127</v>
      </c>
      <c r="AU151" s="246" t="s">
        <v>82</v>
      </c>
      <c r="AV151" s="14" t="s">
        <v>82</v>
      </c>
      <c r="AW151" s="14" t="s">
        <v>33</v>
      </c>
      <c r="AX151" s="14" t="s">
        <v>72</v>
      </c>
      <c r="AY151" s="246" t="s">
        <v>114</v>
      </c>
    </row>
    <row r="152" s="15" customFormat="1">
      <c r="A152" s="15"/>
      <c r="B152" s="247"/>
      <c r="C152" s="248"/>
      <c r="D152" s="219" t="s">
        <v>127</v>
      </c>
      <c r="E152" s="249" t="s">
        <v>19</v>
      </c>
      <c r="F152" s="250" t="s">
        <v>129</v>
      </c>
      <c r="G152" s="248"/>
      <c r="H152" s="251">
        <v>147.47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127</v>
      </c>
      <c r="AU152" s="257" t="s">
        <v>82</v>
      </c>
      <c r="AV152" s="15" t="s">
        <v>130</v>
      </c>
      <c r="AW152" s="15" t="s">
        <v>33</v>
      </c>
      <c r="AX152" s="15" t="s">
        <v>80</v>
      </c>
      <c r="AY152" s="257" t="s">
        <v>114</v>
      </c>
    </row>
    <row r="153" s="2" customFormat="1" ht="16.5" customHeight="1">
      <c r="A153" s="40"/>
      <c r="B153" s="41"/>
      <c r="C153" s="206" t="s">
        <v>223</v>
      </c>
      <c r="D153" s="206" t="s">
        <v>117</v>
      </c>
      <c r="E153" s="207" t="s">
        <v>224</v>
      </c>
      <c r="F153" s="208" t="s">
        <v>225</v>
      </c>
      <c r="G153" s="209" t="s">
        <v>212</v>
      </c>
      <c r="H153" s="210">
        <v>151.97999999999999</v>
      </c>
      <c r="I153" s="211"/>
      <c r="J153" s="212">
        <f>ROUND(I153*H153,2)</f>
        <v>0</v>
      </c>
      <c r="K153" s="208" t="s">
        <v>121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3.0000000000000001E-05</v>
      </c>
      <c r="R153" s="215">
        <f>Q153*H153</f>
        <v>0.0045593999999999999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130</v>
      </c>
      <c r="AT153" s="217" t="s">
        <v>117</v>
      </c>
      <c r="AU153" s="217" t="s">
        <v>82</v>
      </c>
      <c r="AY153" s="19" t="s">
        <v>114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130</v>
      </c>
      <c r="BM153" s="217" t="s">
        <v>226</v>
      </c>
    </row>
    <row r="154" s="2" customFormat="1">
      <c r="A154" s="40"/>
      <c r="B154" s="41"/>
      <c r="C154" s="42"/>
      <c r="D154" s="219" t="s">
        <v>124</v>
      </c>
      <c r="E154" s="42"/>
      <c r="F154" s="220" t="s">
        <v>227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124</v>
      </c>
      <c r="AU154" s="19" t="s">
        <v>82</v>
      </c>
    </row>
    <row r="155" s="2" customFormat="1">
      <c r="A155" s="40"/>
      <c r="B155" s="41"/>
      <c r="C155" s="42"/>
      <c r="D155" s="224" t="s">
        <v>125</v>
      </c>
      <c r="E155" s="42"/>
      <c r="F155" s="225" t="s">
        <v>228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125</v>
      </c>
      <c r="AU155" s="19" t="s">
        <v>82</v>
      </c>
    </row>
    <row r="156" s="13" customFormat="1">
      <c r="A156" s="13"/>
      <c r="B156" s="226"/>
      <c r="C156" s="227"/>
      <c r="D156" s="219" t="s">
        <v>127</v>
      </c>
      <c r="E156" s="228" t="s">
        <v>19</v>
      </c>
      <c r="F156" s="229" t="s">
        <v>179</v>
      </c>
      <c r="G156" s="227"/>
      <c r="H156" s="228" t="s">
        <v>19</v>
      </c>
      <c r="I156" s="230"/>
      <c r="J156" s="227"/>
      <c r="K156" s="227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127</v>
      </c>
      <c r="AU156" s="235" t="s">
        <v>82</v>
      </c>
      <c r="AV156" s="13" t="s">
        <v>80</v>
      </c>
      <c r="AW156" s="13" t="s">
        <v>33</v>
      </c>
      <c r="AX156" s="13" t="s">
        <v>72</v>
      </c>
      <c r="AY156" s="235" t="s">
        <v>114</v>
      </c>
    </row>
    <row r="157" s="14" customFormat="1">
      <c r="A157" s="14"/>
      <c r="B157" s="236"/>
      <c r="C157" s="237"/>
      <c r="D157" s="219" t="s">
        <v>127</v>
      </c>
      <c r="E157" s="238" t="s">
        <v>19</v>
      </c>
      <c r="F157" s="239" t="s">
        <v>229</v>
      </c>
      <c r="G157" s="237"/>
      <c r="H157" s="240">
        <v>151.97999999999999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127</v>
      </c>
      <c r="AU157" s="246" t="s">
        <v>82</v>
      </c>
      <c r="AV157" s="14" t="s">
        <v>82</v>
      </c>
      <c r="AW157" s="14" t="s">
        <v>33</v>
      </c>
      <c r="AX157" s="14" t="s">
        <v>72</v>
      </c>
      <c r="AY157" s="246" t="s">
        <v>114</v>
      </c>
    </row>
    <row r="158" s="15" customFormat="1">
      <c r="A158" s="15"/>
      <c r="B158" s="247"/>
      <c r="C158" s="248"/>
      <c r="D158" s="219" t="s">
        <v>127</v>
      </c>
      <c r="E158" s="249" t="s">
        <v>19</v>
      </c>
      <c r="F158" s="250" t="s">
        <v>129</v>
      </c>
      <c r="G158" s="248"/>
      <c r="H158" s="251">
        <v>151.97999999999999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7" t="s">
        <v>127</v>
      </c>
      <c r="AU158" s="257" t="s">
        <v>82</v>
      </c>
      <c r="AV158" s="15" t="s">
        <v>130</v>
      </c>
      <c r="AW158" s="15" t="s">
        <v>33</v>
      </c>
      <c r="AX158" s="15" t="s">
        <v>80</v>
      </c>
      <c r="AY158" s="257" t="s">
        <v>114</v>
      </c>
    </row>
    <row r="159" s="2" customFormat="1" ht="16.5" customHeight="1">
      <c r="A159" s="40"/>
      <c r="B159" s="41"/>
      <c r="C159" s="273" t="s">
        <v>207</v>
      </c>
      <c r="D159" s="273" t="s">
        <v>204</v>
      </c>
      <c r="E159" s="274" t="s">
        <v>230</v>
      </c>
      <c r="F159" s="275" t="s">
        <v>231</v>
      </c>
      <c r="G159" s="276" t="s">
        <v>212</v>
      </c>
      <c r="H159" s="277">
        <v>167.178</v>
      </c>
      <c r="I159" s="278"/>
      <c r="J159" s="279">
        <f>ROUND(I159*H159,2)</f>
        <v>0</v>
      </c>
      <c r="K159" s="275" t="s">
        <v>121</v>
      </c>
      <c r="L159" s="280"/>
      <c r="M159" s="281" t="s">
        <v>19</v>
      </c>
      <c r="N159" s="282" t="s">
        <v>43</v>
      </c>
      <c r="O159" s="86"/>
      <c r="P159" s="215">
        <f>O159*H159</f>
        <v>0</v>
      </c>
      <c r="Q159" s="215">
        <v>0.00059999999999999995</v>
      </c>
      <c r="R159" s="215">
        <f>Q159*H159</f>
        <v>0.10030679999999999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207</v>
      </c>
      <c r="AT159" s="217" t="s">
        <v>204</v>
      </c>
      <c r="AU159" s="217" t="s">
        <v>82</v>
      </c>
      <c r="AY159" s="19" t="s">
        <v>114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130</v>
      </c>
      <c r="BM159" s="217" t="s">
        <v>232</v>
      </c>
    </row>
    <row r="160" s="2" customFormat="1">
      <c r="A160" s="40"/>
      <c r="B160" s="41"/>
      <c r="C160" s="42"/>
      <c r="D160" s="219" t="s">
        <v>124</v>
      </c>
      <c r="E160" s="42"/>
      <c r="F160" s="220" t="s">
        <v>231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124</v>
      </c>
      <c r="AU160" s="19" t="s">
        <v>82</v>
      </c>
    </row>
    <row r="161" s="14" customFormat="1">
      <c r="A161" s="14"/>
      <c r="B161" s="236"/>
      <c r="C161" s="237"/>
      <c r="D161" s="219" t="s">
        <v>127</v>
      </c>
      <c r="E161" s="238" t="s">
        <v>19</v>
      </c>
      <c r="F161" s="239" t="s">
        <v>233</v>
      </c>
      <c r="G161" s="237"/>
      <c r="H161" s="240">
        <v>167.178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127</v>
      </c>
      <c r="AU161" s="246" t="s">
        <v>82</v>
      </c>
      <c r="AV161" s="14" t="s">
        <v>82</v>
      </c>
      <c r="AW161" s="14" t="s">
        <v>33</v>
      </c>
      <c r="AX161" s="14" t="s">
        <v>72</v>
      </c>
      <c r="AY161" s="246" t="s">
        <v>114</v>
      </c>
    </row>
    <row r="162" s="15" customFormat="1">
      <c r="A162" s="15"/>
      <c r="B162" s="247"/>
      <c r="C162" s="248"/>
      <c r="D162" s="219" t="s">
        <v>127</v>
      </c>
      <c r="E162" s="249" t="s">
        <v>19</v>
      </c>
      <c r="F162" s="250" t="s">
        <v>129</v>
      </c>
      <c r="G162" s="248"/>
      <c r="H162" s="251">
        <v>167.178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7" t="s">
        <v>127</v>
      </c>
      <c r="AU162" s="257" t="s">
        <v>82</v>
      </c>
      <c r="AV162" s="15" t="s">
        <v>130</v>
      </c>
      <c r="AW162" s="15" t="s">
        <v>33</v>
      </c>
      <c r="AX162" s="15" t="s">
        <v>80</v>
      </c>
      <c r="AY162" s="257" t="s">
        <v>114</v>
      </c>
    </row>
    <row r="163" s="2" customFormat="1" ht="16.5" customHeight="1">
      <c r="A163" s="40"/>
      <c r="B163" s="41"/>
      <c r="C163" s="206" t="s">
        <v>234</v>
      </c>
      <c r="D163" s="206" t="s">
        <v>117</v>
      </c>
      <c r="E163" s="207" t="s">
        <v>235</v>
      </c>
      <c r="F163" s="208" t="s">
        <v>236</v>
      </c>
      <c r="G163" s="209" t="s">
        <v>212</v>
      </c>
      <c r="H163" s="210">
        <v>892.79200000000003</v>
      </c>
      <c r="I163" s="211"/>
      <c r="J163" s="212">
        <f>ROUND(I163*H163,2)</f>
        <v>0</v>
      </c>
      <c r="K163" s="208" t="s">
        <v>121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130</v>
      </c>
      <c r="AT163" s="217" t="s">
        <v>117</v>
      </c>
      <c r="AU163" s="217" t="s">
        <v>82</v>
      </c>
      <c r="AY163" s="19" t="s">
        <v>114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130</v>
      </c>
      <c r="BM163" s="217" t="s">
        <v>237</v>
      </c>
    </row>
    <row r="164" s="2" customFormat="1">
      <c r="A164" s="40"/>
      <c r="B164" s="41"/>
      <c r="C164" s="42"/>
      <c r="D164" s="219" t="s">
        <v>124</v>
      </c>
      <c r="E164" s="42"/>
      <c r="F164" s="220" t="s">
        <v>238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124</v>
      </c>
      <c r="AU164" s="19" t="s">
        <v>82</v>
      </c>
    </row>
    <row r="165" s="2" customFormat="1">
      <c r="A165" s="40"/>
      <c r="B165" s="41"/>
      <c r="C165" s="42"/>
      <c r="D165" s="224" t="s">
        <v>125</v>
      </c>
      <c r="E165" s="42"/>
      <c r="F165" s="225" t="s">
        <v>239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125</v>
      </c>
      <c r="AU165" s="19" t="s">
        <v>82</v>
      </c>
    </row>
    <row r="166" s="13" customFormat="1">
      <c r="A166" s="13"/>
      <c r="B166" s="226"/>
      <c r="C166" s="227"/>
      <c r="D166" s="219" t="s">
        <v>127</v>
      </c>
      <c r="E166" s="228" t="s">
        <v>19</v>
      </c>
      <c r="F166" s="229" t="s">
        <v>179</v>
      </c>
      <c r="G166" s="227"/>
      <c r="H166" s="228" t="s">
        <v>19</v>
      </c>
      <c r="I166" s="230"/>
      <c r="J166" s="227"/>
      <c r="K166" s="227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127</v>
      </c>
      <c r="AU166" s="235" t="s">
        <v>82</v>
      </c>
      <c r="AV166" s="13" t="s">
        <v>80</v>
      </c>
      <c r="AW166" s="13" t="s">
        <v>33</v>
      </c>
      <c r="AX166" s="13" t="s">
        <v>72</v>
      </c>
      <c r="AY166" s="235" t="s">
        <v>114</v>
      </c>
    </row>
    <row r="167" s="13" customFormat="1">
      <c r="A167" s="13"/>
      <c r="B167" s="226"/>
      <c r="C167" s="227"/>
      <c r="D167" s="219" t="s">
        <v>127</v>
      </c>
      <c r="E167" s="228" t="s">
        <v>19</v>
      </c>
      <c r="F167" s="229" t="s">
        <v>240</v>
      </c>
      <c r="G167" s="227"/>
      <c r="H167" s="228" t="s">
        <v>19</v>
      </c>
      <c r="I167" s="230"/>
      <c r="J167" s="227"/>
      <c r="K167" s="227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127</v>
      </c>
      <c r="AU167" s="235" t="s">
        <v>82</v>
      </c>
      <c r="AV167" s="13" t="s">
        <v>80</v>
      </c>
      <c r="AW167" s="13" t="s">
        <v>33</v>
      </c>
      <c r="AX167" s="13" t="s">
        <v>72</v>
      </c>
      <c r="AY167" s="235" t="s">
        <v>114</v>
      </c>
    </row>
    <row r="168" s="14" customFormat="1">
      <c r="A168" s="14"/>
      <c r="B168" s="236"/>
      <c r="C168" s="237"/>
      <c r="D168" s="219" t="s">
        <v>127</v>
      </c>
      <c r="E168" s="238" t="s">
        <v>19</v>
      </c>
      <c r="F168" s="239" t="s">
        <v>241</v>
      </c>
      <c r="G168" s="237"/>
      <c r="H168" s="240">
        <v>325.60000000000002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127</v>
      </c>
      <c r="AU168" s="246" t="s">
        <v>82</v>
      </c>
      <c r="AV168" s="14" t="s">
        <v>82</v>
      </c>
      <c r="AW168" s="14" t="s">
        <v>33</v>
      </c>
      <c r="AX168" s="14" t="s">
        <v>72</v>
      </c>
      <c r="AY168" s="246" t="s">
        <v>114</v>
      </c>
    </row>
    <row r="169" s="13" customFormat="1">
      <c r="A169" s="13"/>
      <c r="B169" s="226"/>
      <c r="C169" s="227"/>
      <c r="D169" s="219" t="s">
        <v>127</v>
      </c>
      <c r="E169" s="228" t="s">
        <v>19</v>
      </c>
      <c r="F169" s="229" t="s">
        <v>242</v>
      </c>
      <c r="G169" s="227"/>
      <c r="H169" s="228" t="s">
        <v>19</v>
      </c>
      <c r="I169" s="230"/>
      <c r="J169" s="227"/>
      <c r="K169" s="227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127</v>
      </c>
      <c r="AU169" s="235" t="s">
        <v>82</v>
      </c>
      <c r="AV169" s="13" t="s">
        <v>80</v>
      </c>
      <c r="AW169" s="13" t="s">
        <v>33</v>
      </c>
      <c r="AX169" s="13" t="s">
        <v>72</v>
      </c>
      <c r="AY169" s="235" t="s">
        <v>114</v>
      </c>
    </row>
    <row r="170" s="14" customFormat="1">
      <c r="A170" s="14"/>
      <c r="B170" s="236"/>
      <c r="C170" s="237"/>
      <c r="D170" s="219" t="s">
        <v>127</v>
      </c>
      <c r="E170" s="238" t="s">
        <v>19</v>
      </c>
      <c r="F170" s="239" t="s">
        <v>243</v>
      </c>
      <c r="G170" s="237"/>
      <c r="H170" s="240">
        <v>342.39600000000002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127</v>
      </c>
      <c r="AU170" s="246" t="s">
        <v>82</v>
      </c>
      <c r="AV170" s="14" t="s">
        <v>82</v>
      </c>
      <c r="AW170" s="14" t="s">
        <v>33</v>
      </c>
      <c r="AX170" s="14" t="s">
        <v>72</v>
      </c>
      <c r="AY170" s="246" t="s">
        <v>114</v>
      </c>
    </row>
    <row r="171" s="13" customFormat="1">
      <c r="A171" s="13"/>
      <c r="B171" s="226"/>
      <c r="C171" s="227"/>
      <c r="D171" s="219" t="s">
        <v>127</v>
      </c>
      <c r="E171" s="228" t="s">
        <v>19</v>
      </c>
      <c r="F171" s="229" t="s">
        <v>244</v>
      </c>
      <c r="G171" s="227"/>
      <c r="H171" s="228" t="s">
        <v>19</v>
      </c>
      <c r="I171" s="230"/>
      <c r="J171" s="227"/>
      <c r="K171" s="227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127</v>
      </c>
      <c r="AU171" s="235" t="s">
        <v>82</v>
      </c>
      <c r="AV171" s="13" t="s">
        <v>80</v>
      </c>
      <c r="AW171" s="13" t="s">
        <v>33</v>
      </c>
      <c r="AX171" s="13" t="s">
        <v>72</v>
      </c>
      <c r="AY171" s="235" t="s">
        <v>114</v>
      </c>
    </row>
    <row r="172" s="14" customFormat="1">
      <c r="A172" s="14"/>
      <c r="B172" s="236"/>
      <c r="C172" s="237"/>
      <c r="D172" s="219" t="s">
        <v>127</v>
      </c>
      <c r="E172" s="238" t="s">
        <v>19</v>
      </c>
      <c r="F172" s="239" t="s">
        <v>245</v>
      </c>
      <c r="G172" s="237"/>
      <c r="H172" s="240">
        <v>68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127</v>
      </c>
      <c r="AU172" s="246" t="s">
        <v>82</v>
      </c>
      <c r="AV172" s="14" t="s">
        <v>82</v>
      </c>
      <c r="AW172" s="14" t="s">
        <v>33</v>
      </c>
      <c r="AX172" s="14" t="s">
        <v>72</v>
      </c>
      <c r="AY172" s="246" t="s">
        <v>114</v>
      </c>
    </row>
    <row r="173" s="13" customFormat="1">
      <c r="A173" s="13"/>
      <c r="B173" s="226"/>
      <c r="C173" s="227"/>
      <c r="D173" s="219" t="s">
        <v>127</v>
      </c>
      <c r="E173" s="228" t="s">
        <v>19</v>
      </c>
      <c r="F173" s="229" t="s">
        <v>246</v>
      </c>
      <c r="G173" s="227"/>
      <c r="H173" s="228" t="s">
        <v>19</v>
      </c>
      <c r="I173" s="230"/>
      <c r="J173" s="227"/>
      <c r="K173" s="227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127</v>
      </c>
      <c r="AU173" s="235" t="s">
        <v>82</v>
      </c>
      <c r="AV173" s="13" t="s">
        <v>80</v>
      </c>
      <c r="AW173" s="13" t="s">
        <v>33</v>
      </c>
      <c r="AX173" s="13" t="s">
        <v>72</v>
      </c>
      <c r="AY173" s="235" t="s">
        <v>114</v>
      </c>
    </row>
    <row r="174" s="14" customFormat="1">
      <c r="A174" s="14"/>
      <c r="B174" s="236"/>
      <c r="C174" s="237"/>
      <c r="D174" s="219" t="s">
        <v>127</v>
      </c>
      <c r="E174" s="238" t="s">
        <v>19</v>
      </c>
      <c r="F174" s="239" t="s">
        <v>247</v>
      </c>
      <c r="G174" s="237"/>
      <c r="H174" s="240">
        <v>136.79599999999999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127</v>
      </c>
      <c r="AU174" s="246" t="s">
        <v>82</v>
      </c>
      <c r="AV174" s="14" t="s">
        <v>82</v>
      </c>
      <c r="AW174" s="14" t="s">
        <v>33</v>
      </c>
      <c r="AX174" s="14" t="s">
        <v>72</v>
      </c>
      <c r="AY174" s="246" t="s">
        <v>114</v>
      </c>
    </row>
    <row r="175" s="13" customFormat="1">
      <c r="A175" s="13"/>
      <c r="B175" s="226"/>
      <c r="C175" s="227"/>
      <c r="D175" s="219" t="s">
        <v>127</v>
      </c>
      <c r="E175" s="228" t="s">
        <v>19</v>
      </c>
      <c r="F175" s="229" t="s">
        <v>248</v>
      </c>
      <c r="G175" s="227"/>
      <c r="H175" s="228" t="s">
        <v>19</v>
      </c>
      <c r="I175" s="230"/>
      <c r="J175" s="227"/>
      <c r="K175" s="227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127</v>
      </c>
      <c r="AU175" s="235" t="s">
        <v>82</v>
      </c>
      <c r="AV175" s="13" t="s">
        <v>80</v>
      </c>
      <c r="AW175" s="13" t="s">
        <v>33</v>
      </c>
      <c r="AX175" s="13" t="s">
        <v>72</v>
      </c>
      <c r="AY175" s="235" t="s">
        <v>114</v>
      </c>
    </row>
    <row r="176" s="14" customFormat="1">
      <c r="A176" s="14"/>
      <c r="B176" s="236"/>
      <c r="C176" s="237"/>
      <c r="D176" s="219" t="s">
        <v>127</v>
      </c>
      <c r="E176" s="238" t="s">
        <v>19</v>
      </c>
      <c r="F176" s="239" t="s">
        <v>249</v>
      </c>
      <c r="G176" s="237"/>
      <c r="H176" s="240">
        <v>20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127</v>
      </c>
      <c r="AU176" s="246" t="s">
        <v>82</v>
      </c>
      <c r="AV176" s="14" t="s">
        <v>82</v>
      </c>
      <c r="AW176" s="14" t="s">
        <v>33</v>
      </c>
      <c r="AX176" s="14" t="s">
        <v>72</v>
      </c>
      <c r="AY176" s="246" t="s">
        <v>114</v>
      </c>
    </row>
    <row r="177" s="15" customFormat="1">
      <c r="A177" s="15"/>
      <c r="B177" s="247"/>
      <c r="C177" s="248"/>
      <c r="D177" s="219" t="s">
        <v>127</v>
      </c>
      <c r="E177" s="249" t="s">
        <v>19</v>
      </c>
      <c r="F177" s="250" t="s">
        <v>129</v>
      </c>
      <c r="G177" s="248"/>
      <c r="H177" s="251">
        <v>892.79200000000003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7" t="s">
        <v>127</v>
      </c>
      <c r="AU177" s="257" t="s">
        <v>82</v>
      </c>
      <c r="AV177" s="15" t="s">
        <v>130</v>
      </c>
      <c r="AW177" s="15" t="s">
        <v>33</v>
      </c>
      <c r="AX177" s="15" t="s">
        <v>80</v>
      </c>
      <c r="AY177" s="257" t="s">
        <v>114</v>
      </c>
    </row>
    <row r="178" s="2" customFormat="1" ht="16.5" customHeight="1">
      <c r="A178" s="40"/>
      <c r="B178" s="41"/>
      <c r="C178" s="273" t="s">
        <v>250</v>
      </c>
      <c r="D178" s="273" t="s">
        <v>204</v>
      </c>
      <c r="E178" s="274" t="s">
        <v>251</v>
      </c>
      <c r="F178" s="275" t="s">
        <v>252</v>
      </c>
      <c r="G178" s="276" t="s">
        <v>212</v>
      </c>
      <c r="H178" s="277">
        <v>376.63600000000002</v>
      </c>
      <c r="I178" s="278"/>
      <c r="J178" s="279">
        <f>ROUND(I178*H178,2)</f>
        <v>0</v>
      </c>
      <c r="K178" s="275" t="s">
        <v>121</v>
      </c>
      <c r="L178" s="280"/>
      <c r="M178" s="281" t="s">
        <v>19</v>
      </c>
      <c r="N178" s="282" t="s">
        <v>43</v>
      </c>
      <c r="O178" s="86"/>
      <c r="P178" s="215">
        <f>O178*H178</f>
        <v>0</v>
      </c>
      <c r="Q178" s="215">
        <v>2.0000000000000002E-05</v>
      </c>
      <c r="R178" s="215">
        <f>Q178*H178</f>
        <v>0.0075327200000000014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207</v>
      </c>
      <c r="AT178" s="217" t="s">
        <v>204</v>
      </c>
      <c r="AU178" s="217" t="s">
        <v>82</v>
      </c>
      <c r="AY178" s="19" t="s">
        <v>114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80</v>
      </c>
      <c r="BK178" s="218">
        <f>ROUND(I178*H178,2)</f>
        <v>0</v>
      </c>
      <c r="BL178" s="19" t="s">
        <v>130</v>
      </c>
      <c r="BM178" s="217" t="s">
        <v>253</v>
      </c>
    </row>
    <row r="179" s="2" customFormat="1">
      <c r="A179" s="40"/>
      <c r="B179" s="41"/>
      <c r="C179" s="42"/>
      <c r="D179" s="219" t="s">
        <v>124</v>
      </c>
      <c r="E179" s="42"/>
      <c r="F179" s="220" t="s">
        <v>252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124</v>
      </c>
      <c r="AU179" s="19" t="s">
        <v>82</v>
      </c>
    </row>
    <row r="180" s="13" customFormat="1">
      <c r="A180" s="13"/>
      <c r="B180" s="226"/>
      <c r="C180" s="227"/>
      <c r="D180" s="219" t="s">
        <v>127</v>
      </c>
      <c r="E180" s="228" t="s">
        <v>19</v>
      </c>
      <c r="F180" s="229" t="s">
        <v>242</v>
      </c>
      <c r="G180" s="227"/>
      <c r="H180" s="228" t="s">
        <v>19</v>
      </c>
      <c r="I180" s="230"/>
      <c r="J180" s="227"/>
      <c r="K180" s="227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127</v>
      </c>
      <c r="AU180" s="235" t="s">
        <v>82</v>
      </c>
      <c r="AV180" s="13" t="s">
        <v>80</v>
      </c>
      <c r="AW180" s="13" t="s">
        <v>33</v>
      </c>
      <c r="AX180" s="13" t="s">
        <v>72</v>
      </c>
      <c r="AY180" s="235" t="s">
        <v>114</v>
      </c>
    </row>
    <row r="181" s="14" customFormat="1">
      <c r="A181" s="14"/>
      <c r="B181" s="236"/>
      <c r="C181" s="237"/>
      <c r="D181" s="219" t="s">
        <v>127</v>
      </c>
      <c r="E181" s="238" t="s">
        <v>19</v>
      </c>
      <c r="F181" s="239" t="s">
        <v>254</v>
      </c>
      <c r="G181" s="237"/>
      <c r="H181" s="240">
        <v>376.63600000000002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127</v>
      </c>
      <c r="AU181" s="246" t="s">
        <v>82</v>
      </c>
      <c r="AV181" s="14" t="s">
        <v>82</v>
      </c>
      <c r="AW181" s="14" t="s">
        <v>33</v>
      </c>
      <c r="AX181" s="14" t="s">
        <v>72</v>
      </c>
      <c r="AY181" s="246" t="s">
        <v>114</v>
      </c>
    </row>
    <row r="182" s="15" customFormat="1">
      <c r="A182" s="15"/>
      <c r="B182" s="247"/>
      <c r="C182" s="248"/>
      <c r="D182" s="219" t="s">
        <v>127</v>
      </c>
      <c r="E182" s="249" t="s">
        <v>19</v>
      </c>
      <c r="F182" s="250" t="s">
        <v>129</v>
      </c>
      <c r="G182" s="248"/>
      <c r="H182" s="251">
        <v>376.63600000000002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7" t="s">
        <v>127</v>
      </c>
      <c r="AU182" s="257" t="s">
        <v>82</v>
      </c>
      <c r="AV182" s="15" t="s">
        <v>130</v>
      </c>
      <c r="AW182" s="15" t="s">
        <v>33</v>
      </c>
      <c r="AX182" s="15" t="s">
        <v>80</v>
      </c>
      <c r="AY182" s="257" t="s">
        <v>114</v>
      </c>
    </row>
    <row r="183" s="2" customFormat="1" ht="16.5" customHeight="1">
      <c r="A183" s="40"/>
      <c r="B183" s="41"/>
      <c r="C183" s="273" t="s">
        <v>255</v>
      </c>
      <c r="D183" s="273" t="s">
        <v>204</v>
      </c>
      <c r="E183" s="274" t="s">
        <v>256</v>
      </c>
      <c r="F183" s="275" t="s">
        <v>257</v>
      </c>
      <c r="G183" s="276" t="s">
        <v>212</v>
      </c>
      <c r="H183" s="277">
        <v>22</v>
      </c>
      <c r="I183" s="278"/>
      <c r="J183" s="279">
        <f>ROUND(I183*H183,2)</f>
        <v>0</v>
      </c>
      <c r="K183" s="275" t="s">
        <v>121</v>
      </c>
      <c r="L183" s="280"/>
      <c r="M183" s="281" t="s">
        <v>19</v>
      </c>
      <c r="N183" s="282" t="s">
        <v>43</v>
      </c>
      <c r="O183" s="86"/>
      <c r="P183" s="215">
        <f>O183*H183</f>
        <v>0</v>
      </c>
      <c r="Q183" s="215">
        <v>0.00050000000000000001</v>
      </c>
      <c r="R183" s="215">
        <f>Q183*H183</f>
        <v>0.010999999999999999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207</v>
      </c>
      <c r="AT183" s="217" t="s">
        <v>204</v>
      </c>
      <c r="AU183" s="217" t="s">
        <v>82</v>
      </c>
      <c r="AY183" s="19" t="s">
        <v>114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130</v>
      </c>
      <c r="BM183" s="217" t="s">
        <v>258</v>
      </c>
    </row>
    <row r="184" s="2" customFormat="1">
      <c r="A184" s="40"/>
      <c r="B184" s="41"/>
      <c r="C184" s="42"/>
      <c r="D184" s="219" t="s">
        <v>124</v>
      </c>
      <c r="E184" s="42"/>
      <c r="F184" s="220" t="s">
        <v>257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124</v>
      </c>
      <c r="AU184" s="19" t="s">
        <v>82</v>
      </c>
    </row>
    <row r="185" s="13" customFormat="1">
      <c r="A185" s="13"/>
      <c r="B185" s="226"/>
      <c r="C185" s="227"/>
      <c r="D185" s="219" t="s">
        <v>127</v>
      </c>
      <c r="E185" s="228" t="s">
        <v>19</v>
      </c>
      <c r="F185" s="229" t="s">
        <v>248</v>
      </c>
      <c r="G185" s="227"/>
      <c r="H185" s="228" t="s">
        <v>19</v>
      </c>
      <c r="I185" s="230"/>
      <c r="J185" s="227"/>
      <c r="K185" s="227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127</v>
      </c>
      <c r="AU185" s="235" t="s">
        <v>82</v>
      </c>
      <c r="AV185" s="13" t="s">
        <v>80</v>
      </c>
      <c r="AW185" s="13" t="s">
        <v>33</v>
      </c>
      <c r="AX185" s="13" t="s">
        <v>72</v>
      </c>
      <c r="AY185" s="235" t="s">
        <v>114</v>
      </c>
    </row>
    <row r="186" s="14" customFormat="1">
      <c r="A186" s="14"/>
      <c r="B186" s="236"/>
      <c r="C186" s="237"/>
      <c r="D186" s="219" t="s">
        <v>127</v>
      </c>
      <c r="E186" s="238" t="s">
        <v>19</v>
      </c>
      <c r="F186" s="239" t="s">
        <v>259</v>
      </c>
      <c r="G186" s="237"/>
      <c r="H186" s="240">
        <v>22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127</v>
      </c>
      <c r="AU186" s="246" t="s">
        <v>82</v>
      </c>
      <c r="AV186" s="14" t="s">
        <v>82</v>
      </c>
      <c r="AW186" s="14" t="s">
        <v>33</v>
      </c>
      <c r="AX186" s="14" t="s">
        <v>72</v>
      </c>
      <c r="AY186" s="246" t="s">
        <v>114</v>
      </c>
    </row>
    <row r="187" s="15" customFormat="1">
      <c r="A187" s="15"/>
      <c r="B187" s="247"/>
      <c r="C187" s="248"/>
      <c r="D187" s="219" t="s">
        <v>127</v>
      </c>
      <c r="E187" s="249" t="s">
        <v>19</v>
      </c>
      <c r="F187" s="250" t="s">
        <v>129</v>
      </c>
      <c r="G187" s="248"/>
      <c r="H187" s="251">
        <v>22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7" t="s">
        <v>127</v>
      </c>
      <c r="AU187" s="257" t="s">
        <v>82</v>
      </c>
      <c r="AV187" s="15" t="s">
        <v>130</v>
      </c>
      <c r="AW187" s="15" t="s">
        <v>33</v>
      </c>
      <c r="AX187" s="15" t="s">
        <v>80</v>
      </c>
      <c r="AY187" s="257" t="s">
        <v>114</v>
      </c>
    </row>
    <row r="188" s="2" customFormat="1" ht="16.5" customHeight="1">
      <c r="A188" s="40"/>
      <c r="B188" s="41"/>
      <c r="C188" s="273" t="s">
        <v>260</v>
      </c>
      <c r="D188" s="273" t="s">
        <v>204</v>
      </c>
      <c r="E188" s="274" t="s">
        <v>261</v>
      </c>
      <c r="F188" s="275" t="s">
        <v>262</v>
      </c>
      <c r="G188" s="276" t="s">
        <v>212</v>
      </c>
      <c r="H188" s="277">
        <v>74.799999999999997</v>
      </c>
      <c r="I188" s="278"/>
      <c r="J188" s="279">
        <f>ROUND(I188*H188,2)</f>
        <v>0</v>
      </c>
      <c r="K188" s="275" t="s">
        <v>121</v>
      </c>
      <c r="L188" s="280"/>
      <c r="M188" s="281" t="s">
        <v>19</v>
      </c>
      <c r="N188" s="282" t="s">
        <v>43</v>
      </c>
      <c r="O188" s="86"/>
      <c r="P188" s="215">
        <f>O188*H188</f>
        <v>0</v>
      </c>
      <c r="Q188" s="215">
        <v>0.00020000000000000001</v>
      </c>
      <c r="R188" s="215">
        <f>Q188*H188</f>
        <v>0.014959999999999999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207</v>
      </c>
      <c r="AT188" s="217" t="s">
        <v>204</v>
      </c>
      <c r="AU188" s="217" t="s">
        <v>82</v>
      </c>
      <c r="AY188" s="19" t="s">
        <v>114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130</v>
      </c>
      <c r="BM188" s="217" t="s">
        <v>263</v>
      </c>
    </row>
    <row r="189" s="2" customFormat="1">
      <c r="A189" s="40"/>
      <c r="B189" s="41"/>
      <c r="C189" s="42"/>
      <c r="D189" s="219" t="s">
        <v>124</v>
      </c>
      <c r="E189" s="42"/>
      <c r="F189" s="220" t="s">
        <v>262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124</v>
      </c>
      <c r="AU189" s="19" t="s">
        <v>82</v>
      </c>
    </row>
    <row r="190" s="13" customFormat="1">
      <c r="A190" s="13"/>
      <c r="B190" s="226"/>
      <c r="C190" s="227"/>
      <c r="D190" s="219" t="s">
        <v>127</v>
      </c>
      <c r="E190" s="228" t="s">
        <v>19</v>
      </c>
      <c r="F190" s="229" t="s">
        <v>244</v>
      </c>
      <c r="G190" s="227"/>
      <c r="H190" s="228" t="s">
        <v>19</v>
      </c>
      <c r="I190" s="230"/>
      <c r="J190" s="227"/>
      <c r="K190" s="227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127</v>
      </c>
      <c r="AU190" s="235" t="s">
        <v>82</v>
      </c>
      <c r="AV190" s="13" t="s">
        <v>80</v>
      </c>
      <c r="AW190" s="13" t="s">
        <v>33</v>
      </c>
      <c r="AX190" s="13" t="s">
        <v>72</v>
      </c>
      <c r="AY190" s="235" t="s">
        <v>114</v>
      </c>
    </row>
    <row r="191" s="14" customFormat="1">
      <c r="A191" s="14"/>
      <c r="B191" s="236"/>
      <c r="C191" s="237"/>
      <c r="D191" s="219" t="s">
        <v>127</v>
      </c>
      <c r="E191" s="238" t="s">
        <v>19</v>
      </c>
      <c r="F191" s="239" t="s">
        <v>264</v>
      </c>
      <c r="G191" s="237"/>
      <c r="H191" s="240">
        <v>74.799999999999997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127</v>
      </c>
      <c r="AU191" s="246" t="s">
        <v>82</v>
      </c>
      <c r="AV191" s="14" t="s">
        <v>82</v>
      </c>
      <c r="AW191" s="14" t="s">
        <v>33</v>
      </c>
      <c r="AX191" s="14" t="s">
        <v>72</v>
      </c>
      <c r="AY191" s="246" t="s">
        <v>114</v>
      </c>
    </row>
    <row r="192" s="15" customFormat="1">
      <c r="A192" s="15"/>
      <c r="B192" s="247"/>
      <c r="C192" s="248"/>
      <c r="D192" s="219" t="s">
        <v>127</v>
      </c>
      <c r="E192" s="249" t="s">
        <v>19</v>
      </c>
      <c r="F192" s="250" t="s">
        <v>129</v>
      </c>
      <c r="G192" s="248"/>
      <c r="H192" s="251">
        <v>74.799999999999997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7" t="s">
        <v>127</v>
      </c>
      <c r="AU192" s="257" t="s">
        <v>82</v>
      </c>
      <c r="AV192" s="15" t="s">
        <v>130</v>
      </c>
      <c r="AW192" s="15" t="s">
        <v>33</v>
      </c>
      <c r="AX192" s="15" t="s">
        <v>80</v>
      </c>
      <c r="AY192" s="257" t="s">
        <v>114</v>
      </c>
    </row>
    <row r="193" s="2" customFormat="1" ht="16.5" customHeight="1">
      <c r="A193" s="40"/>
      <c r="B193" s="41"/>
      <c r="C193" s="273" t="s">
        <v>265</v>
      </c>
      <c r="D193" s="273" t="s">
        <v>204</v>
      </c>
      <c r="E193" s="274" t="s">
        <v>266</v>
      </c>
      <c r="F193" s="275" t="s">
        <v>267</v>
      </c>
      <c r="G193" s="276" t="s">
        <v>212</v>
      </c>
      <c r="H193" s="277">
        <v>358.16000000000003</v>
      </c>
      <c r="I193" s="278"/>
      <c r="J193" s="279">
        <f>ROUND(I193*H193,2)</f>
        <v>0</v>
      </c>
      <c r="K193" s="275" t="s">
        <v>121</v>
      </c>
      <c r="L193" s="280"/>
      <c r="M193" s="281" t="s">
        <v>19</v>
      </c>
      <c r="N193" s="282" t="s">
        <v>43</v>
      </c>
      <c r="O193" s="86"/>
      <c r="P193" s="215">
        <f>O193*H193</f>
        <v>0</v>
      </c>
      <c r="Q193" s="215">
        <v>4.0000000000000003E-05</v>
      </c>
      <c r="R193" s="215">
        <f>Q193*H193</f>
        <v>0.014326400000000003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207</v>
      </c>
      <c r="AT193" s="217" t="s">
        <v>204</v>
      </c>
      <c r="AU193" s="217" t="s">
        <v>82</v>
      </c>
      <c r="AY193" s="19" t="s">
        <v>114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130</v>
      </c>
      <c r="BM193" s="217" t="s">
        <v>268</v>
      </c>
    </row>
    <row r="194" s="2" customFormat="1">
      <c r="A194" s="40"/>
      <c r="B194" s="41"/>
      <c r="C194" s="42"/>
      <c r="D194" s="219" t="s">
        <v>124</v>
      </c>
      <c r="E194" s="42"/>
      <c r="F194" s="220" t="s">
        <v>267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124</v>
      </c>
      <c r="AU194" s="19" t="s">
        <v>82</v>
      </c>
    </row>
    <row r="195" s="13" customFormat="1">
      <c r="A195" s="13"/>
      <c r="B195" s="226"/>
      <c r="C195" s="227"/>
      <c r="D195" s="219" t="s">
        <v>127</v>
      </c>
      <c r="E195" s="228" t="s">
        <v>19</v>
      </c>
      <c r="F195" s="229" t="s">
        <v>240</v>
      </c>
      <c r="G195" s="227"/>
      <c r="H195" s="228" t="s">
        <v>19</v>
      </c>
      <c r="I195" s="230"/>
      <c r="J195" s="227"/>
      <c r="K195" s="227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127</v>
      </c>
      <c r="AU195" s="235" t="s">
        <v>82</v>
      </c>
      <c r="AV195" s="13" t="s">
        <v>80</v>
      </c>
      <c r="AW195" s="13" t="s">
        <v>33</v>
      </c>
      <c r="AX195" s="13" t="s">
        <v>72</v>
      </c>
      <c r="AY195" s="235" t="s">
        <v>114</v>
      </c>
    </row>
    <row r="196" s="14" customFormat="1">
      <c r="A196" s="14"/>
      <c r="B196" s="236"/>
      <c r="C196" s="237"/>
      <c r="D196" s="219" t="s">
        <v>127</v>
      </c>
      <c r="E196" s="238" t="s">
        <v>19</v>
      </c>
      <c r="F196" s="239" t="s">
        <v>269</v>
      </c>
      <c r="G196" s="237"/>
      <c r="H196" s="240">
        <v>358.16000000000003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127</v>
      </c>
      <c r="AU196" s="246" t="s">
        <v>82</v>
      </c>
      <c r="AV196" s="14" t="s">
        <v>82</v>
      </c>
      <c r="AW196" s="14" t="s">
        <v>33</v>
      </c>
      <c r="AX196" s="14" t="s">
        <v>72</v>
      </c>
      <c r="AY196" s="246" t="s">
        <v>114</v>
      </c>
    </row>
    <row r="197" s="15" customFormat="1">
      <c r="A197" s="15"/>
      <c r="B197" s="247"/>
      <c r="C197" s="248"/>
      <c r="D197" s="219" t="s">
        <v>127</v>
      </c>
      <c r="E197" s="249" t="s">
        <v>19</v>
      </c>
      <c r="F197" s="250" t="s">
        <v>129</v>
      </c>
      <c r="G197" s="248"/>
      <c r="H197" s="251">
        <v>358.16000000000003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7" t="s">
        <v>127</v>
      </c>
      <c r="AU197" s="257" t="s">
        <v>82</v>
      </c>
      <c r="AV197" s="15" t="s">
        <v>130</v>
      </c>
      <c r="AW197" s="15" t="s">
        <v>33</v>
      </c>
      <c r="AX197" s="15" t="s">
        <v>80</v>
      </c>
      <c r="AY197" s="257" t="s">
        <v>114</v>
      </c>
    </row>
    <row r="198" s="2" customFormat="1" ht="16.5" customHeight="1">
      <c r="A198" s="40"/>
      <c r="B198" s="41"/>
      <c r="C198" s="273" t="s">
        <v>270</v>
      </c>
      <c r="D198" s="273" t="s">
        <v>204</v>
      </c>
      <c r="E198" s="274" t="s">
        <v>271</v>
      </c>
      <c r="F198" s="275" t="s">
        <v>272</v>
      </c>
      <c r="G198" s="276" t="s">
        <v>212</v>
      </c>
      <c r="H198" s="277">
        <v>150.476</v>
      </c>
      <c r="I198" s="278"/>
      <c r="J198" s="279">
        <f>ROUND(I198*H198,2)</f>
        <v>0</v>
      </c>
      <c r="K198" s="275" t="s">
        <v>121</v>
      </c>
      <c r="L198" s="280"/>
      <c r="M198" s="281" t="s">
        <v>19</v>
      </c>
      <c r="N198" s="282" t="s">
        <v>43</v>
      </c>
      <c r="O198" s="86"/>
      <c r="P198" s="215">
        <f>O198*H198</f>
        <v>0</v>
      </c>
      <c r="Q198" s="215">
        <v>0.00029999999999999997</v>
      </c>
      <c r="R198" s="215">
        <f>Q198*H198</f>
        <v>0.045142799999999997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207</v>
      </c>
      <c r="AT198" s="217" t="s">
        <v>204</v>
      </c>
      <c r="AU198" s="217" t="s">
        <v>82</v>
      </c>
      <c r="AY198" s="19" t="s">
        <v>114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80</v>
      </c>
      <c r="BK198" s="218">
        <f>ROUND(I198*H198,2)</f>
        <v>0</v>
      </c>
      <c r="BL198" s="19" t="s">
        <v>130</v>
      </c>
      <c r="BM198" s="217" t="s">
        <v>273</v>
      </c>
    </row>
    <row r="199" s="2" customFormat="1">
      <c r="A199" s="40"/>
      <c r="B199" s="41"/>
      <c r="C199" s="42"/>
      <c r="D199" s="219" t="s">
        <v>124</v>
      </c>
      <c r="E199" s="42"/>
      <c r="F199" s="220" t="s">
        <v>272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124</v>
      </c>
      <c r="AU199" s="19" t="s">
        <v>82</v>
      </c>
    </row>
    <row r="200" s="13" customFormat="1">
      <c r="A200" s="13"/>
      <c r="B200" s="226"/>
      <c r="C200" s="227"/>
      <c r="D200" s="219" t="s">
        <v>127</v>
      </c>
      <c r="E200" s="228" t="s">
        <v>19</v>
      </c>
      <c r="F200" s="229" t="s">
        <v>246</v>
      </c>
      <c r="G200" s="227"/>
      <c r="H200" s="228" t="s">
        <v>19</v>
      </c>
      <c r="I200" s="230"/>
      <c r="J200" s="227"/>
      <c r="K200" s="227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127</v>
      </c>
      <c r="AU200" s="235" t="s">
        <v>82</v>
      </c>
      <c r="AV200" s="13" t="s">
        <v>80</v>
      </c>
      <c r="AW200" s="13" t="s">
        <v>33</v>
      </c>
      <c r="AX200" s="13" t="s">
        <v>72</v>
      </c>
      <c r="AY200" s="235" t="s">
        <v>114</v>
      </c>
    </row>
    <row r="201" s="14" customFormat="1">
      <c r="A201" s="14"/>
      <c r="B201" s="236"/>
      <c r="C201" s="237"/>
      <c r="D201" s="219" t="s">
        <v>127</v>
      </c>
      <c r="E201" s="238" t="s">
        <v>19</v>
      </c>
      <c r="F201" s="239" t="s">
        <v>274</v>
      </c>
      <c r="G201" s="237"/>
      <c r="H201" s="240">
        <v>150.476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127</v>
      </c>
      <c r="AU201" s="246" t="s">
        <v>82</v>
      </c>
      <c r="AV201" s="14" t="s">
        <v>82</v>
      </c>
      <c r="AW201" s="14" t="s">
        <v>33</v>
      </c>
      <c r="AX201" s="14" t="s">
        <v>72</v>
      </c>
      <c r="AY201" s="246" t="s">
        <v>114</v>
      </c>
    </row>
    <row r="202" s="15" customFormat="1">
      <c r="A202" s="15"/>
      <c r="B202" s="247"/>
      <c r="C202" s="248"/>
      <c r="D202" s="219" t="s">
        <v>127</v>
      </c>
      <c r="E202" s="249" t="s">
        <v>19</v>
      </c>
      <c r="F202" s="250" t="s">
        <v>129</v>
      </c>
      <c r="G202" s="248"/>
      <c r="H202" s="251">
        <v>150.476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7" t="s">
        <v>127</v>
      </c>
      <c r="AU202" s="257" t="s">
        <v>82</v>
      </c>
      <c r="AV202" s="15" t="s">
        <v>130</v>
      </c>
      <c r="AW202" s="15" t="s">
        <v>33</v>
      </c>
      <c r="AX202" s="15" t="s">
        <v>80</v>
      </c>
      <c r="AY202" s="257" t="s">
        <v>114</v>
      </c>
    </row>
    <row r="203" s="2" customFormat="1" ht="16.5" customHeight="1">
      <c r="A203" s="40"/>
      <c r="B203" s="41"/>
      <c r="C203" s="206" t="s">
        <v>8</v>
      </c>
      <c r="D203" s="206" t="s">
        <v>117</v>
      </c>
      <c r="E203" s="207" t="s">
        <v>275</v>
      </c>
      <c r="F203" s="208" t="s">
        <v>276</v>
      </c>
      <c r="G203" s="209" t="s">
        <v>175</v>
      </c>
      <c r="H203" s="210">
        <v>497.35000000000002</v>
      </c>
      <c r="I203" s="211"/>
      <c r="J203" s="212">
        <f>ROUND(I203*H203,2)</f>
        <v>0</v>
      </c>
      <c r="K203" s="208" t="s">
        <v>121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0.01457</v>
      </c>
      <c r="R203" s="215">
        <f>Q203*H203</f>
        <v>7.2463895000000003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130</v>
      </c>
      <c r="AT203" s="217" t="s">
        <v>117</v>
      </c>
      <c r="AU203" s="217" t="s">
        <v>82</v>
      </c>
      <c r="AY203" s="19" t="s">
        <v>114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130</v>
      </c>
      <c r="BM203" s="217" t="s">
        <v>277</v>
      </c>
    </row>
    <row r="204" s="2" customFormat="1">
      <c r="A204" s="40"/>
      <c r="B204" s="41"/>
      <c r="C204" s="42"/>
      <c r="D204" s="219" t="s">
        <v>124</v>
      </c>
      <c r="E204" s="42"/>
      <c r="F204" s="220" t="s">
        <v>278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124</v>
      </c>
      <c r="AU204" s="19" t="s">
        <v>82</v>
      </c>
    </row>
    <row r="205" s="2" customFormat="1">
      <c r="A205" s="40"/>
      <c r="B205" s="41"/>
      <c r="C205" s="42"/>
      <c r="D205" s="224" t="s">
        <v>125</v>
      </c>
      <c r="E205" s="42"/>
      <c r="F205" s="225" t="s">
        <v>279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125</v>
      </c>
      <c r="AU205" s="19" t="s">
        <v>82</v>
      </c>
    </row>
    <row r="206" s="13" customFormat="1">
      <c r="A206" s="13"/>
      <c r="B206" s="226"/>
      <c r="C206" s="227"/>
      <c r="D206" s="219" t="s">
        <v>127</v>
      </c>
      <c r="E206" s="228" t="s">
        <v>19</v>
      </c>
      <c r="F206" s="229" t="s">
        <v>179</v>
      </c>
      <c r="G206" s="227"/>
      <c r="H206" s="228" t="s">
        <v>19</v>
      </c>
      <c r="I206" s="230"/>
      <c r="J206" s="227"/>
      <c r="K206" s="227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127</v>
      </c>
      <c r="AU206" s="235" t="s">
        <v>82</v>
      </c>
      <c r="AV206" s="13" t="s">
        <v>80</v>
      </c>
      <c r="AW206" s="13" t="s">
        <v>33</v>
      </c>
      <c r="AX206" s="13" t="s">
        <v>72</v>
      </c>
      <c r="AY206" s="235" t="s">
        <v>114</v>
      </c>
    </row>
    <row r="207" s="13" customFormat="1">
      <c r="A207" s="13"/>
      <c r="B207" s="226"/>
      <c r="C207" s="227"/>
      <c r="D207" s="219" t="s">
        <v>127</v>
      </c>
      <c r="E207" s="228" t="s">
        <v>19</v>
      </c>
      <c r="F207" s="229" t="s">
        <v>280</v>
      </c>
      <c r="G207" s="227"/>
      <c r="H207" s="228" t="s">
        <v>19</v>
      </c>
      <c r="I207" s="230"/>
      <c r="J207" s="227"/>
      <c r="K207" s="227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127</v>
      </c>
      <c r="AU207" s="235" t="s">
        <v>82</v>
      </c>
      <c r="AV207" s="13" t="s">
        <v>80</v>
      </c>
      <c r="AW207" s="13" t="s">
        <v>33</v>
      </c>
      <c r="AX207" s="13" t="s">
        <v>72</v>
      </c>
      <c r="AY207" s="235" t="s">
        <v>114</v>
      </c>
    </row>
    <row r="208" s="14" customFormat="1">
      <c r="A208" s="14"/>
      <c r="B208" s="236"/>
      <c r="C208" s="237"/>
      <c r="D208" s="219" t="s">
        <v>127</v>
      </c>
      <c r="E208" s="238" t="s">
        <v>19</v>
      </c>
      <c r="F208" s="239" t="s">
        <v>281</v>
      </c>
      <c r="G208" s="237"/>
      <c r="H208" s="240">
        <v>424.99799999999999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6" t="s">
        <v>127</v>
      </c>
      <c r="AU208" s="246" t="s">
        <v>82</v>
      </c>
      <c r="AV208" s="14" t="s">
        <v>82</v>
      </c>
      <c r="AW208" s="14" t="s">
        <v>33</v>
      </c>
      <c r="AX208" s="14" t="s">
        <v>72</v>
      </c>
      <c r="AY208" s="246" t="s">
        <v>114</v>
      </c>
    </row>
    <row r="209" s="14" customFormat="1">
      <c r="A209" s="14"/>
      <c r="B209" s="236"/>
      <c r="C209" s="237"/>
      <c r="D209" s="219" t="s">
        <v>127</v>
      </c>
      <c r="E209" s="238" t="s">
        <v>19</v>
      </c>
      <c r="F209" s="239" t="s">
        <v>282</v>
      </c>
      <c r="G209" s="237"/>
      <c r="H209" s="240">
        <v>72.352000000000004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127</v>
      </c>
      <c r="AU209" s="246" t="s">
        <v>82</v>
      </c>
      <c r="AV209" s="14" t="s">
        <v>82</v>
      </c>
      <c r="AW209" s="14" t="s">
        <v>33</v>
      </c>
      <c r="AX209" s="14" t="s">
        <v>72</v>
      </c>
      <c r="AY209" s="246" t="s">
        <v>114</v>
      </c>
    </row>
    <row r="210" s="15" customFormat="1">
      <c r="A210" s="15"/>
      <c r="B210" s="247"/>
      <c r="C210" s="248"/>
      <c r="D210" s="219" t="s">
        <v>127</v>
      </c>
      <c r="E210" s="249" t="s">
        <v>19</v>
      </c>
      <c r="F210" s="250" t="s">
        <v>129</v>
      </c>
      <c r="G210" s="248"/>
      <c r="H210" s="251">
        <v>497.35000000000002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7" t="s">
        <v>127</v>
      </c>
      <c r="AU210" s="257" t="s">
        <v>82</v>
      </c>
      <c r="AV210" s="15" t="s">
        <v>130</v>
      </c>
      <c r="AW210" s="15" t="s">
        <v>33</v>
      </c>
      <c r="AX210" s="15" t="s">
        <v>80</v>
      </c>
      <c r="AY210" s="257" t="s">
        <v>114</v>
      </c>
    </row>
    <row r="211" s="2" customFormat="1" ht="16.5" customHeight="1">
      <c r="A211" s="40"/>
      <c r="B211" s="41"/>
      <c r="C211" s="206" t="s">
        <v>283</v>
      </c>
      <c r="D211" s="206" t="s">
        <v>117</v>
      </c>
      <c r="E211" s="207" t="s">
        <v>284</v>
      </c>
      <c r="F211" s="208" t="s">
        <v>285</v>
      </c>
      <c r="G211" s="209" t="s">
        <v>175</v>
      </c>
      <c r="H211" s="210">
        <v>542.44600000000003</v>
      </c>
      <c r="I211" s="211"/>
      <c r="J211" s="212">
        <f>ROUND(I211*H211,2)</f>
        <v>0</v>
      </c>
      <c r="K211" s="208" t="s">
        <v>121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0.0033</v>
      </c>
      <c r="R211" s="215">
        <f>Q211*H211</f>
        <v>1.7900718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130</v>
      </c>
      <c r="AT211" s="217" t="s">
        <v>117</v>
      </c>
      <c r="AU211" s="217" t="s">
        <v>82</v>
      </c>
      <c r="AY211" s="19" t="s">
        <v>114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130</v>
      </c>
      <c r="BM211" s="217" t="s">
        <v>286</v>
      </c>
    </row>
    <row r="212" s="2" customFormat="1">
      <c r="A212" s="40"/>
      <c r="B212" s="41"/>
      <c r="C212" s="42"/>
      <c r="D212" s="219" t="s">
        <v>124</v>
      </c>
      <c r="E212" s="42"/>
      <c r="F212" s="220" t="s">
        <v>287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124</v>
      </c>
      <c r="AU212" s="19" t="s">
        <v>82</v>
      </c>
    </row>
    <row r="213" s="2" customFormat="1">
      <c r="A213" s="40"/>
      <c r="B213" s="41"/>
      <c r="C213" s="42"/>
      <c r="D213" s="224" t="s">
        <v>125</v>
      </c>
      <c r="E213" s="42"/>
      <c r="F213" s="225" t="s">
        <v>288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125</v>
      </c>
      <c r="AU213" s="19" t="s">
        <v>82</v>
      </c>
    </row>
    <row r="214" s="13" customFormat="1">
      <c r="A214" s="13"/>
      <c r="B214" s="226"/>
      <c r="C214" s="227"/>
      <c r="D214" s="219" t="s">
        <v>127</v>
      </c>
      <c r="E214" s="228" t="s">
        <v>19</v>
      </c>
      <c r="F214" s="229" t="s">
        <v>179</v>
      </c>
      <c r="G214" s="227"/>
      <c r="H214" s="228" t="s">
        <v>19</v>
      </c>
      <c r="I214" s="230"/>
      <c r="J214" s="227"/>
      <c r="K214" s="227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127</v>
      </c>
      <c r="AU214" s="235" t="s">
        <v>82</v>
      </c>
      <c r="AV214" s="13" t="s">
        <v>80</v>
      </c>
      <c r="AW214" s="13" t="s">
        <v>33</v>
      </c>
      <c r="AX214" s="13" t="s">
        <v>72</v>
      </c>
      <c r="AY214" s="235" t="s">
        <v>114</v>
      </c>
    </row>
    <row r="215" s="13" customFormat="1">
      <c r="A215" s="13"/>
      <c r="B215" s="226"/>
      <c r="C215" s="227"/>
      <c r="D215" s="219" t="s">
        <v>127</v>
      </c>
      <c r="E215" s="228" t="s">
        <v>19</v>
      </c>
      <c r="F215" s="229" t="s">
        <v>289</v>
      </c>
      <c r="G215" s="227"/>
      <c r="H215" s="228" t="s">
        <v>19</v>
      </c>
      <c r="I215" s="230"/>
      <c r="J215" s="227"/>
      <c r="K215" s="227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127</v>
      </c>
      <c r="AU215" s="235" t="s">
        <v>82</v>
      </c>
      <c r="AV215" s="13" t="s">
        <v>80</v>
      </c>
      <c r="AW215" s="13" t="s">
        <v>33</v>
      </c>
      <c r="AX215" s="13" t="s">
        <v>72</v>
      </c>
      <c r="AY215" s="235" t="s">
        <v>114</v>
      </c>
    </row>
    <row r="216" s="14" customFormat="1">
      <c r="A216" s="14"/>
      <c r="B216" s="236"/>
      <c r="C216" s="237"/>
      <c r="D216" s="219" t="s">
        <v>127</v>
      </c>
      <c r="E216" s="238" t="s">
        <v>19</v>
      </c>
      <c r="F216" s="239" t="s">
        <v>281</v>
      </c>
      <c r="G216" s="237"/>
      <c r="H216" s="240">
        <v>424.99799999999999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127</v>
      </c>
      <c r="AU216" s="246" t="s">
        <v>82</v>
      </c>
      <c r="AV216" s="14" t="s">
        <v>82</v>
      </c>
      <c r="AW216" s="14" t="s">
        <v>33</v>
      </c>
      <c r="AX216" s="14" t="s">
        <v>72</v>
      </c>
      <c r="AY216" s="246" t="s">
        <v>114</v>
      </c>
    </row>
    <row r="217" s="13" customFormat="1">
      <c r="A217" s="13"/>
      <c r="B217" s="226"/>
      <c r="C217" s="227"/>
      <c r="D217" s="219" t="s">
        <v>127</v>
      </c>
      <c r="E217" s="228" t="s">
        <v>19</v>
      </c>
      <c r="F217" s="229" t="s">
        <v>290</v>
      </c>
      <c r="G217" s="227"/>
      <c r="H217" s="228" t="s">
        <v>19</v>
      </c>
      <c r="I217" s="230"/>
      <c r="J217" s="227"/>
      <c r="K217" s="227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127</v>
      </c>
      <c r="AU217" s="235" t="s">
        <v>82</v>
      </c>
      <c r="AV217" s="13" t="s">
        <v>80</v>
      </c>
      <c r="AW217" s="13" t="s">
        <v>33</v>
      </c>
      <c r="AX217" s="13" t="s">
        <v>72</v>
      </c>
      <c r="AY217" s="235" t="s">
        <v>114</v>
      </c>
    </row>
    <row r="218" s="13" customFormat="1">
      <c r="A218" s="13"/>
      <c r="B218" s="226"/>
      <c r="C218" s="227"/>
      <c r="D218" s="219" t="s">
        <v>127</v>
      </c>
      <c r="E218" s="228" t="s">
        <v>19</v>
      </c>
      <c r="F218" s="229" t="s">
        <v>195</v>
      </c>
      <c r="G218" s="227"/>
      <c r="H218" s="228" t="s">
        <v>19</v>
      </c>
      <c r="I218" s="230"/>
      <c r="J218" s="227"/>
      <c r="K218" s="227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127</v>
      </c>
      <c r="AU218" s="235" t="s">
        <v>82</v>
      </c>
      <c r="AV218" s="13" t="s">
        <v>80</v>
      </c>
      <c r="AW218" s="13" t="s">
        <v>33</v>
      </c>
      <c r="AX218" s="13" t="s">
        <v>72</v>
      </c>
      <c r="AY218" s="235" t="s">
        <v>114</v>
      </c>
    </row>
    <row r="219" s="14" customFormat="1">
      <c r="A219" s="14"/>
      <c r="B219" s="236"/>
      <c r="C219" s="237"/>
      <c r="D219" s="219" t="s">
        <v>127</v>
      </c>
      <c r="E219" s="238" t="s">
        <v>19</v>
      </c>
      <c r="F219" s="239" t="s">
        <v>291</v>
      </c>
      <c r="G219" s="237"/>
      <c r="H219" s="240">
        <v>17.687999999999999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127</v>
      </c>
      <c r="AU219" s="246" t="s">
        <v>82</v>
      </c>
      <c r="AV219" s="14" t="s">
        <v>82</v>
      </c>
      <c r="AW219" s="14" t="s">
        <v>33</v>
      </c>
      <c r="AX219" s="14" t="s">
        <v>72</v>
      </c>
      <c r="AY219" s="246" t="s">
        <v>114</v>
      </c>
    </row>
    <row r="220" s="13" customFormat="1">
      <c r="A220" s="13"/>
      <c r="B220" s="226"/>
      <c r="C220" s="227"/>
      <c r="D220" s="219" t="s">
        <v>127</v>
      </c>
      <c r="E220" s="228" t="s">
        <v>19</v>
      </c>
      <c r="F220" s="229" t="s">
        <v>198</v>
      </c>
      <c r="G220" s="227"/>
      <c r="H220" s="228" t="s">
        <v>19</v>
      </c>
      <c r="I220" s="230"/>
      <c r="J220" s="227"/>
      <c r="K220" s="227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127</v>
      </c>
      <c r="AU220" s="235" t="s">
        <v>82</v>
      </c>
      <c r="AV220" s="13" t="s">
        <v>80</v>
      </c>
      <c r="AW220" s="13" t="s">
        <v>33</v>
      </c>
      <c r="AX220" s="13" t="s">
        <v>72</v>
      </c>
      <c r="AY220" s="235" t="s">
        <v>114</v>
      </c>
    </row>
    <row r="221" s="14" customFormat="1">
      <c r="A221" s="14"/>
      <c r="B221" s="236"/>
      <c r="C221" s="237"/>
      <c r="D221" s="219" t="s">
        <v>127</v>
      </c>
      <c r="E221" s="238" t="s">
        <v>19</v>
      </c>
      <c r="F221" s="239" t="s">
        <v>292</v>
      </c>
      <c r="G221" s="237"/>
      <c r="H221" s="240">
        <v>22.440000000000001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127</v>
      </c>
      <c r="AU221" s="246" t="s">
        <v>82</v>
      </c>
      <c r="AV221" s="14" t="s">
        <v>82</v>
      </c>
      <c r="AW221" s="14" t="s">
        <v>33</v>
      </c>
      <c r="AX221" s="14" t="s">
        <v>72</v>
      </c>
      <c r="AY221" s="246" t="s">
        <v>114</v>
      </c>
    </row>
    <row r="222" s="13" customFormat="1">
      <c r="A222" s="13"/>
      <c r="B222" s="226"/>
      <c r="C222" s="227"/>
      <c r="D222" s="219" t="s">
        <v>127</v>
      </c>
      <c r="E222" s="228" t="s">
        <v>19</v>
      </c>
      <c r="F222" s="229" t="s">
        <v>200</v>
      </c>
      <c r="G222" s="227"/>
      <c r="H222" s="228" t="s">
        <v>19</v>
      </c>
      <c r="I222" s="230"/>
      <c r="J222" s="227"/>
      <c r="K222" s="227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127</v>
      </c>
      <c r="AU222" s="235" t="s">
        <v>82</v>
      </c>
      <c r="AV222" s="13" t="s">
        <v>80</v>
      </c>
      <c r="AW222" s="13" t="s">
        <v>33</v>
      </c>
      <c r="AX222" s="13" t="s">
        <v>72</v>
      </c>
      <c r="AY222" s="235" t="s">
        <v>114</v>
      </c>
    </row>
    <row r="223" s="14" customFormat="1">
      <c r="A223" s="14"/>
      <c r="B223" s="236"/>
      <c r="C223" s="237"/>
      <c r="D223" s="219" t="s">
        <v>127</v>
      </c>
      <c r="E223" s="238" t="s">
        <v>19</v>
      </c>
      <c r="F223" s="239" t="s">
        <v>292</v>
      </c>
      <c r="G223" s="237"/>
      <c r="H223" s="240">
        <v>22.440000000000001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127</v>
      </c>
      <c r="AU223" s="246" t="s">
        <v>82</v>
      </c>
      <c r="AV223" s="14" t="s">
        <v>82</v>
      </c>
      <c r="AW223" s="14" t="s">
        <v>33</v>
      </c>
      <c r="AX223" s="14" t="s">
        <v>72</v>
      </c>
      <c r="AY223" s="246" t="s">
        <v>114</v>
      </c>
    </row>
    <row r="224" s="13" customFormat="1">
      <c r="A224" s="13"/>
      <c r="B224" s="226"/>
      <c r="C224" s="227"/>
      <c r="D224" s="219" t="s">
        <v>127</v>
      </c>
      <c r="E224" s="228" t="s">
        <v>19</v>
      </c>
      <c r="F224" s="229" t="s">
        <v>201</v>
      </c>
      <c r="G224" s="227"/>
      <c r="H224" s="228" t="s">
        <v>19</v>
      </c>
      <c r="I224" s="230"/>
      <c r="J224" s="227"/>
      <c r="K224" s="227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127</v>
      </c>
      <c r="AU224" s="235" t="s">
        <v>82</v>
      </c>
      <c r="AV224" s="13" t="s">
        <v>80</v>
      </c>
      <c r="AW224" s="13" t="s">
        <v>33</v>
      </c>
      <c r="AX224" s="13" t="s">
        <v>72</v>
      </c>
      <c r="AY224" s="235" t="s">
        <v>114</v>
      </c>
    </row>
    <row r="225" s="14" customFormat="1">
      <c r="A225" s="14"/>
      <c r="B225" s="236"/>
      <c r="C225" s="237"/>
      <c r="D225" s="219" t="s">
        <v>127</v>
      </c>
      <c r="E225" s="238" t="s">
        <v>19</v>
      </c>
      <c r="F225" s="239" t="s">
        <v>292</v>
      </c>
      <c r="G225" s="237"/>
      <c r="H225" s="240">
        <v>22.440000000000001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127</v>
      </c>
      <c r="AU225" s="246" t="s">
        <v>82</v>
      </c>
      <c r="AV225" s="14" t="s">
        <v>82</v>
      </c>
      <c r="AW225" s="14" t="s">
        <v>33</v>
      </c>
      <c r="AX225" s="14" t="s">
        <v>72</v>
      </c>
      <c r="AY225" s="246" t="s">
        <v>114</v>
      </c>
    </row>
    <row r="226" s="13" customFormat="1">
      <c r="A226" s="13"/>
      <c r="B226" s="226"/>
      <c r="C226" s="227"/>
      <c r="D226" s="219" t="s">
        <v>127</v>
      </c>
      <c r="E226" s="228" t="s">
        <v>19</v>
      </c>
      <c r="F226" s="229" t="s">
        <v>202</v>
      </c>
      <c r="G226" s="227"/>
      <c r="H226" s="228" t="s">
        <v>19</v>
      </c>
      <c r="I226" s="230"/>
      <c r="J226" s="227"/>
      <c r="K226" s="227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127</v>
      </c>
      <c r="AU226" s="235" t="s">
        <v>82</v>
      </c>
      <c r="AV226" s="13" t="s">
        <v>80</v>
      </c>
      <c r="AW226" s="13" t="s">
        <v>33</v>
      </c>
      <c r="AX226" s="13" t="s">
        <v>72</v>
      </c>
      <c r="AY226" s="235" t="s">
        <v>114</v>
      </c>
    </row>
    <row r="227" s="14" customFormat="1">
      <c r="A227" s="14"/>
      <c r="B227" s="236"/>
      <c r="C227" s="237"/>
      <c r="D227" s="219" t="s">
        <v>127</v>
      </c>
      <c r="E227" s="238" t="s">
        <v>19</v>
      </c>
      <c r="F227" s="239" t="s">
        <v>292</v>
      </c>
      <c r="G227" s="237"/>
      <c r="H227" s="240">
        <v>22.440000000000001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127</v>
      </c>
      <c r="AU227" s="246" t="s">
        <v>82</v>
      </c>
      <c r="AV227" s="14" t="s">
        <v>82</v>
      </c>
      <c r="AW227" s="14" t="s">
        <v>33</v>
      </c>
      <c r="AX227" s="14" t="s">
        <v>72</v>
      </c>
      <c r="AY227" s="246" t="s">
        <v>114</v>
      </c>
    </row>
    <row r="228" s="13" customFormat="1">
      <c r="A228" s="13"/>
      <c r="B228" s="226"/>
      <c r="C228" s="227"/>
      <c r="D228" s="219" t="s">
        <v>127</v>
      </c>
      <c r="E228" s="228" t="s">
        <v>19</v>
      </c>
      <c r="F228" s="229" t="s">
        <v>293</v>
      </c>
      <c r="G228" s="227"/>
      <c r="H228" s="228" t="s">
        <v>19</v>
      </c>
      <c r="I228" s="230"/>
      <c r="J228" s="227"/>
      <c r="K228" s="227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127</v>
      </c>
      <c r="AU228" s="235" t="s">
        <v>82</v>
      </c>
      <c r="AV228" s="13" t="s">
        <v>80</v>
      </c>
      <c r="AW228" s="13" t="s">
        <v>33</v>
      </c>
      <c r="AX228" s="13" t="s">
        <v>72</v>
      </c>
      <c r="AY228" s="235" t="s">
        <v>114</v>
      </c>
    </row>
    <row r="229" s="14" customFormat="1">
      <c r="A229" s="14"/>
      <c r="B229" s="236"/>
      <c r="C229" s="237"/>
      <c r="D229" s="219" t="s">
        <v>127</v>
      </c>
      <c r="E229" s="238" t="s">
        <v>19</v>
      </c>
      <c r="F229" s="239" t="s">
        <v>181</v>
      </c>
      <c r="G229" s="237"/>
      <c r="H229" s="240">
        <v>10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127</v>
      </c>
      <c r="AU229" s="246" t="s">
        <v>82</v>
      </c>
      <c r="AV229" s="14" t="s">
        <v>82</v>
      </c>
      <c r="AW229" s="14" t="s">
        <v>33</v>
      </c>
      <c r="AX229" s="14" t="s">
        <v>72</v>
      </c>
      <c r="AY229" s="246" t="s">
        <v>114</v>
      </c>
    </row>
    <row r="230" s="15" customFormat="1">
      <c r="A230" s="15"/>
      <c r="B230" s="247"/>
      <c r="C230" s="248"/>
      <c r="D230" s="219" t="s">
        <v>127</v>
      </c>
      <c r="E230" s="249" t="s">
        <v>19</v>
      </c>
      <c r="F230" s="250" t="s">
        <v>129</v>
      </c>
      <c r="G230" s="248"/>
      <c r="H230" s="251">
        <v>542.44600000000003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7" t="s">
        <v>127</v>
      </c>
      <c r="AU230" s="257" t="s">
        <v>82</v>
      </c>
      <c r="AV230" s="15" t="s">
        <v>130</v>
      </c>
      <c r="AW230" s="15" t="s">
        <v>33</v>
      </c>
      <c r="AX230" s="15" t="s">
        <v>80</v>
      </c>
      <c r="AY230" s="257" t="s">
        <v>114</v>
      </c>
    </row>
    <row r="231" s="2" customFormat="1" ht="16.5" customHeight="1">
      <c r="A231" s="40"/>
      <c r="B231" s="41"/>
      <c r="C231" s="206" t="s">
        <v>294</v>
      </c>
      <c r="D231" s="206" t="s">
        <v>117</v>
      </c>
      <c r="E231" s="207" t="s">
        <v>295</v>
      </c>
      <c r="F231" s="208" t="s">
        <v>296</v>
      </c>
      <c r="G231" s="209" t="s">
        <v>175</v>
      </c>
      <c r="H231" s="210">
        <v>238.80000000000001</v>
      </c>
      <c r="I231" s="211"/>
      <c r="J231" s="212">
        <f>ROUND(I231*H231,2)</f>
        <v>0</v>
      </c>
      <c r="K231" s="208" t="s">
        <v>121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130</v>
      </c>
      <c r="AT231" s="217" t="s">
        <v>117</v>
      </c>
      <c r="AU231" s="217" t="s">
        <v>82</v>
      </c>
      <c r="AY231" s="19" t="s">
        <v>114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130</v>
      </c>
      <c r="BM231" s="217" t="s">
        <v>297</v>
      </c>
    </row>
    <row r="232" s="2" customFormat="1">
      <c r="A232" s="40"/>
      <c r="B232" s="41"/>
      <c r="C232" s="42"/>
      <c r="D232" s="219" t="s">
        <v>124</v>
      </c>
      <c r="E232" s="42"/>
      <c r="F232" s="220" t="s">
        <v>298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124</v>
      </c>
      <c r="AU232" s="19" t="s">
        <v>82</v>
      </c>
    </row>
    <row r="233" s="2" customFormat="1">
      <c r="A233" s="40"/>
      <c r="B233" s="41"/>
      <c r="C233" s="42"/>
      <c r="D233" s="224" t="s">
        <v>125</v>
      </c>
      <c r="E233" s="42"/>
      <c r="F233" s="225" t="s">
        <v>299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125</v>
      </c>
      <c r="AU233" s="19" t="s">
        <v>82</v>
      </c>
    </row>
    <row r="234" s="13" customFormat="1">
      <c r="A234" s="13"/>
      <c r="B234" s="226"/>
      <c r="C234" s="227"/>
      <c r="D234" s="219" t="s">
        <v>127</v>
      </c>
      <c r="E234" s="228" t="s">
        <v>19</v>
      </c>
      <c r="F234" s="229" t="s">
        <v>179</v>
      </c>
      <c r="G234" s="227"/>
      <c r="H234" s="228" t="s">
        <v>19</v>
      </c>
      <c r="I234" s="230"/>
      <c r="J234" s="227"/>
      <c r="K234" s="227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127</v>
      </c>
      <c r="AU234" s="235" t="s">
        <v>82</v>
      </c>
      <c r="AV234" s="13" t="s">
        <v>80</v>
      </c>
      <c r="AW234" s="13" t="s">
        <v>33</v>
      </c>
      <c r="AX234" s="13" t="s">
        <v>72</v>
      </c>
      <c r="AY234" s="235" t="s">
        <v>114</v>
      </c>
    </row>
    <row r="235" s="13" customFormat="1">
      <c r="A235" s="13"/>
      <c r="B235" s="226"/>
      <c r="C235" s="227"/>
      <c r="D235" s="219" t="s">
        <v>127</v>
      </c>
      <c r="E235" s="228" t="s">
        <v>19</v>
      </c>
      <c r="F235" s="229" t="s">
        <v>300</v>
      </c>
      <c r="G235" s="227"/>
      <c r="H235" s="228" t="s">
        <v>19</v>
      </c>
      <c r="I235" s="230"/>
      <c r="J235" s="227"/>
      <c r="K235" s="227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127</v>
      </c>
      <c r="AU235" s="235" t="s">
        <v>82</v>
      </c>
      <c r="AV235" s="13" t="s">
        <v>80</v>
      </c>
      <c r="AW235" s="13" t="s">
        <v>33</v>
      </c>
      <c r="AX235" s="13" t="s">
        <v>72</v>
      </c>
      <c r="AY235" s="235" t="s">
        <v>114</v>
      </c>
    </row>
    <row r="236" s="14" customFormat="1">
      <c r="A236" s="14"/>
      <c r="B236" s="236"/>
      <c r="C236" s="237"/>
      <c r="D236" s="219" t="s">
        <v>127</v>
      </c>
      <c r="E236" s="238" t="s">
        <v>19</v>
      </c>
      <c r="F236" s="239" t="s">
        <v>301</v>
      </c>
      <c r="G236" s="237"/>
      <c r="H236" s="240">
        <v>238.80000000000001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127</v>
      </c>
      <c r="AU236" s="246" t="s">
        <v>82</v>
      </c>
      <c r="AV236" s="14" t="s">
        <v>82</v>
      </c>
      <c r="AW236" s="14" t="s">
        <v>33</v>
      </c>
      <c r="AX236" s="14" t="s">
        <v>72</v>
      </c>
      <c r="AY236" s="246" t="s">
        <v>114</v>
      </c>
    </row>
    <row r="237" s="15" customFormat="1">
      <c r="A237" s="15"/>
      <c r="B237" s="247"/>
      <c r="C237" s="248"/>
      <c r="D237" s="219" t="s">
        <v>127</v>
      </c>
      <c r="E237" s="249" t="s">
        <v>19</v>
      </c>
      <c r="F237" s="250" t="s">
        <v>129</v>
      </c>
      <c r="G237" s="248"/>
      <c r="H237" s="251">
        <v>238.80000000000001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7" t="s">
        <v>127</v>
      </c>
      <c r="AU237" s="257" t="s">
        <v>82</v>
      </c>
      <c r="AV237" s="15" t="s">
        <v>130</v>
      </c>
      <c r="AW237" s="15" t="s">
        <v>33</v>
      </c>
      <c r="AX237" s="15" t="s">
        <v>80</v>
      </c>
      <c r="AY237" s="257" t="s">
        <v>114</v>
      </c>
    </row>
    <row r="238" s="12" customFormat="1" ht="22.8" customHeight="1">
      <c r="A238" s="12"/>
      <c r="B238" s="190"/>
      <c r="C238" s="191"/>
      <c r="D238" s="192" t="s">
        <v>71</v>
      </c>
      <c r="E238" s="204" t="s">
        <v>234</v>
      </c>
      <c r="F238" s="204" t="s">
        <v>302</v>
      </c>
      <c r="G238" s="191"/>
      <c r="H238" s="191"/>
      <c r="I238" s="194"/>
      <c r="J238" s="205">
        <f>BK238</f>
        <v>0</v>
      </c>
      <c r="K238" s="191"/>
      <c r="L238" s="196"/>
      <c r="M238" s="197"/>
      <c r="N238" s="198"/>
      <c r="O238" s="198"/>
      <c r="P238" s="199">
        <f>SUM(P239:P294)</f>
        <v>0</v>
      </c>
      <c r="Q238" s="198"/>
      <c r="R238" s="199">
        <f>SUM(R239:R294)</f>
        <v>0.080000000000000002</v>
      </c>
      <c r="S238" s="198"/>
      <c r="T238" s="200">
        <f>SUM(T239:T294)</f>
        <v>9.1855180000000001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80</v>
      </c>
      <c r="AT238" s="202" t="s">
        <v>71</v>
      </c>
      <c r="AU238" s="202" t="s">
        <v>80</v>
      </c>
      <c r="AY238" s="201" t="s">
        <v>114</v>
      </c>
      <c r="BK238" s="203">
        <f>SUM(BK239:BK294)</f>
        <v>0</v>
      </c>
    </row>
    <row r="239" s="2" customFormat="1" ht="24.15" customHeight="1">
      <c r="A239" s="40"/>
      <c r="B239" s="41"/>
      <c r="C239" s="206" t="s">
        <v>303</v>
      </c>
      <c r="D239" s="206" t="s">
        <v>117</v>
      </c>
      <c r="E239" s="207" t="s">
        <v>304</v>
      </c>
      <c r="F239" s="208" t="s">
        <v>305</v>
      </c>
      <c r="G239" s="209" t="s">
        <v>175</v>
      </c>
      <c r="H239" s="210">
        <v>240</v>
      </c>
      <c r="I239" s="211"/>
      <c r="J239" s="212">
        <f>ROUND(I239*H239,2)</f>
        <v>0</v>
      </c>
      <c r="K239" s="208" t="s">
        <v>121</v>
      </c>
      <c r="L239" s="46"/>
      <c r="M239" s="213" t="s">
        <v>19</v>
      </c>
      <c r="N239" s="214" t="s">
        <v>43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130</v>
      </c>
      <c r="AT239" s="217" t="s">
        <v>117</v>
      </c>
      <c r="AU239" s="217" t="s">
        <v>82</v>
      </c>
      <c r="AY239" s="19" t="s">
        <v>114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80</v>
      </c>
      <c r="BK239" s="218">
        <f>ROUND(I239*H239,2)</f>
        <v>0</v>
      </c>
      <c r="BL239" s="19" t="s">
        <v>130</v>
      </c>
      <c r="BM239" s="217" t="s">
        <v>306</v>
      </c>
    </row>
    <row r="240" s="2" customFormat="1">
      <c r="A240" s="40"/>
      <c r="B240" s="41"/>
      <c r="C240" s="42"/>
      <c r="D240" s="219" t="s">
        <v>124</v>
      </c>
      <c r="E240" s="42"/>
      <c r="F240" s="220" t="s">
        <v>307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124</v>
      </c>
      <c r="AU240" s="19" t="s">
        <v>82</v>
      </c>
    </row>
    <row r="241" s="2" customFormat="1">
      <c r="A241" s="40"/>
      <c r="B241" s="41"/>
      <c r="C241" s="42"/>
      <c r="D241" s="224" t="s">
        <v>125</v>
      </c>
      <c r="E241" s="42"/>
      <c r="F241" s="225" t="s">
        <v>308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125</v>
      </c>
      <c r="AU241" s="19" t="s">
        <v>82</v>
      </c>
    </row>
    <row r="242" s="13" customFormat="1">
      <c r="A242" s="13"/>
      <c r="B242" s="226"/>
      <c r="C242" s="227"/>
      <c r="D242" s="219" t="s">
        <v>127</v>
      </c>
      <c r="E242" s="228" t="s">
        <v>19</v>
      </c>
      <c r="F242" s="229" t="s">
        <v>179</v>
      </c>
      <c r="G242" s="227"/>
      <c r="H242" s="228" t="s">
        <v>19</v>
      </c>
      <c r="I242" s="230"/>
      <c r="J242" s="227"/>
      <c r="K242" s="227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127</v>
      </c>
      <c r="AU242" s="235" t="s">
        <v>82</v>
      </c>
      <c r="AV242" s="13" t="s">
        <v>80</v>
      </c>
      <c r="AW242" s="13" t="s">
        <v>33</v>
      </c>
      <c r="AX242" s="13" t="s">
        <v>72</v>
      </c>
      <c r="AY242" s="235" t="s">
        <v>114</v>
      </c>
    </row>
    <row r="243" s="13" customFormat="1">
      <c r="A243" s="13"/>
      <c r="B243" s="226"/>
      <c r="C243" s="227"/>
      <c r="D243" s="219" t="s">
        <v>127</v>
      </c>
      <c r="E243" s="228" t="s">
        <v>19</v>
      </c>
      <c r="F243" s="229" t="s">
        <v>309</v>
      </c>
      <c r="G243" s="227"/>
      <c r="H243" s="228" t="s">
        <v>19</v>
      </c>
      <c r="I243" s="230"/>
      <c r="J243" s="227"/>
      <c r="K243" s="227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127</v>
      </c>
      <c r="AU243" s="235" t="s">
        <v>82</v>
      </c>
      <c r="AV243" s="13" t="s">
        <v>80</v>
      </c>
      <c r="AW243" s="13" t="s">
        <v>33</v>
      </c>
      <c r="AX243" s="13" t="s">
        <v>72</v>
      </c>
      <c r="AY243" s="235" t="s">
        <v>114</v>
      </c>
    </row>
    <row r="244" s="14" customFormat="1">
      <c r="A244" s="14"/>
      <c r="B244" s="236"/>
      <c r="C244" s="237"/>
      <c r="D244" s="219" t="s">
        <v>127</v>
      </c>
      <c r="E244" s="238" t="s">
        <v>19</v>
      </c>
      <c r="F244" s="239" t="s">
        <v>310</v>
      </c>
      <c r="G244" s="237"/>
      <c r="H244" s="240">
        <v>240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127</v>
      </c>
      <c r="AU244" s="246" t="s">
        <v>82</v>
      </c>
      <c r="AV244" s="14" t="s">
        <v>82</v>
      </c>
      <c r="AW244" s="14" t="s">
        <v>33</v>
      </c>
      <c r="AX244" s="14" t="s">
        <v>72</v>
      </c>
      <c r="AY244" s="246" t="s">
        <v>114</v>
      </c>
    </row>
    <row r="245" s="15" customFormat="1">
      <c r="A245" s="15"/>
      <c r="B245" s="247"/>
      <c r="C245" s="248"/>
      <c r="D245" s="219" t="s">
        <v>127</v>
      </c>
      <c r="E245" s="249" t="s">
        <v>19</v>
      </c>
      <c r="F245" s="250" t="s">
        <v>129</v>
      </c>
      <c r="G245" s="248"/>
      <c r="H245" s="251">
        <v>240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7" t="s">
        <v>127</v>
      </c>
      <c r="AU245" s="257" t="s">
        <v>82</v>
      </c>
      <c r="AV245" s="15" t="s">
        <v>130</v>
      </c>
      <c r="AW245" s="15" t="s">
        <v>33</v>
      </c>
      <c r="AX245" s="15" t="s">
        <v>80</v>
      </c>
      <c r="AY245" s="257" t="s">
        <v>114</v>
      </c>
    </row>
    <row r="246" s="2" customFormat="1" ht="21.75" customHeight="1">
      <c r="A246" s="40"/>
      <c r="B246" s="41"/>
      <c r="C246" s="206" t="s">
        <v>311</v>
      </c>
      <c r="D246" s="206" t="s">
        <v>117</v>
      </c>
      <c r="E246" s="207" t="s">
        <v>312</v>
      </c>
      <c r="F246" s="208" t="s">
        <v>313</v>
      </c>
      <c r="G246" s="209" t="s">
        <v>175</v>
      </c>
      <c r="H246" s="210">
        <v>14400</v>
      </c>
      <c r="I246" s="211"/>
      <c r="J246" s="212">
        <f>ROUND(I246*H246,2)</f>
        <v>0</v>
      </c>
      <c r="K246" s="208" t="s">
        <v>121</v>
      </c>
      <c r="L246" s="46"/>
      <c r="M246" s="213" t="s">
        <v>19</v>
      </c>
      <c r="N246" s="214" t="s">
        <v>43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130</v>
      </c>
      <c r="AT246" s="217" t="s">
        <v>117</v>
      </c>
      <c r="AU246" s="217" t="s">
        <v>82</v>
      </c>
      <c r="AY246" s="19" t="s">
        <v>114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130</v>
      </c>
      <c r="BM246" s="217" t="s">
        <v>314</v>
      </c>
    </row>
    <row r="247" s="2" customFormat="1">
      <c r="A247" s="40"/>
      <c r="B247" s="41"/>
      <c r="C247" s="42"/>
      <c r="D247" s="219" t="s">
        <v>124</v>
      </c>
      <c r="E247" s="42"/>
      <c r="F247" s="220" t="s">
        <v>315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124</v>
      </c>
      <c r="AU247" s="19" t="s">
        <v>82</v>
      </c>
    </row>
    <row r="248" s="2" customFormat="1">
      <c r="A248" s="40"/>
      <c r="B248" s="41"/>
      <c r="C248" s="42"/>
      <c r="D248" s="224" t="s">
        <v>125</v>
      </c>
      <c r="E248" s="42"/>
      <c r="F248" s="225" t="s">
        <v>316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125</v>
      </c>
      <c r="AU248" s="19" t="s">
        <v>82</v>
      </c>
    </row>
    <row r="249" s="14" customFormat="1">
      <c r="A249" s="14"/>
      <c r="B249" s="236"/>
      <c r="C249" s="237"/>
      <c r="D249" s="219" t="s">
        <v>127</v>
      </c>
      <c r="E249" s="238" t="s">
        <v>19</v>
      </c>
      <c r="F249" s="239" t="s">
        <v>317</v>
      </c>
      <c r="G249" s="237"/>
      <c r="H249" s="240">
        <v>14400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127</v>
      </c>
      <c r="AU249" s="246" t="s">
        <v>82</v>
      </c>
      <c r="AV249" s="14" t="s">
        <v>82</v>
      </c>
      <c r="AW249" s="14" t="s">
        <v>33</v>
      </c>
      <c r="AX249" s="14" t="s">
        <v>72</v>
      </c>
      <c r="AY249" s="246" t="s">
        <v>114</v>
      </c>
    </row>
    <row r="250" s="15" customFormat="1">
      <c r="A250" s="15"/>
      <c r="B250" s="247"/>
      <c r="C250" s="248"/>
      <c r="D250" s="219" t="s">
        <v>127</v>
      </c>
      <c r="E250" s="249" t="s">
        <v>19</v>
      </c>
      <c r="F250" s="250" t="s">
        <v>129</v>
      </c>
      <c r="G250" s="248"/>
      <c r="H250" s="251">
        <v>14400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7" t="s">
        <v>127</v>
      </c>
      <c r="AU250" s="257" t="s">
        <v>82</v>
      </c>
      <c r="AV250" s="15" t="s">
        <v>130</v>
      </c>
      <c r="AW250" s="15" t="s">
        <v>33</v>
      </c>
      <c r="AX250" s="15" t="s">
        <v>80</v>
      </c>
      <c r="AY250" s="257" t="s">
        <v>114</v>
      </c>
    </row>
    <row r="251" s="2" customFormat="1" ht="24.15" customHeight="1">
      <c r="A251" s="40"/>
      <c r="B251" s="41"/>
      <c r="C251" s="206" t="s">
        <v>249</v>
      </c>
      <c r="D251" s="206" t="s">
        <v>117</v>
      </c>
      <c r="E251" s="207" t="s">
        <v>318</v>
      </c>
      <c r="F251" s="208" t="s">
        <v>319</v>
      </c>
      <c r="G251" s="209" t="s">
        <v>175</v>
      </c>
      <c r="H251" s="210">
        <v>240</v>
      </c>
      <c r="I251" s="211"/>
      <c r="J251" s="212">
        <f>ROUND(I251*H251,2)</f>
        <v>0</v>
      </c>
      <c r="K251" s="208" t="s">
        <v>121</v>
      </c>
      <c r="L251" s="46"/>
      <c r="M251" s="213" t="s">
        <v>19</v>
      </c>
      <c r="N251" s="214" t="s">
        <v>43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130</v>
      </c>
      <c r="AT251" s="217" t="s">
        <v>117</v>
      </c>
      <c r="AU251" s="217" t="s">
        <v>82</v>
      </c>
      <c r="AY251" s="19" t="s">
        <v>114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80</v>
      </c>
      <c r="BK251" s="218">
        <f>ROUND(I251*H251,2)</f>
        <v>0</v>
      </c>
      <c r="BL251" s="19" t="s">
        <v>130</v>
      </c>
      <c r="BM251" s="217" t="s">
        <v>320</v>
      </c>
    </row>
    <row r="252" s="2" customFormat="1">
      <c r="A252" s="40"/>
      <c r="B252" s="41"/>
      <c r="C252" s="42"/>
      <c r="D252" s="219" t="s">
        <v>124</v>
      </c>
      <c r="E252" s="42"/>
      <c r="F252" s="220" t="s">
        <v>321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124</v>
      </c>
      <c r="AU252" s="19" t="s">
        <v>82</v>
      </c>
    </row>
    <row r="253" s="2" customFormat="1">
      <c r="A253" s="40"/>
      <c r="B253" s="41"/>
      <c r="C253" s="42"/>
      <c r="D253" s="224" t="s">
        <v>125</v>
      </c>
      <c r="E253" s="42"/>
      <c r="F253" s="225" t="s">
        <v>322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125</v>
      </c>
      <c r="AU253" s="19" t="s">
        <v>82</v>
      </c>
    </row>
    <row r="254" s="2" customFormat="1" ht="16.5" customHeight="1">
      <c r="A254" s="40"/>
      <c r="B254" s="41"/>
      <c r="C254" s="206" t="s">
        <v>7</v>
      </c>
      <c r="D254" s="206" t="s">
        <v>117</v>
      </c>
      <c r="E254" s="207" t="s">
        <v>323</v>
      </c>
      <c r="F254" s="208" t="s">
        <v>324</v>
      </c>
      <c r="G254" s="209" t="s">
        <v>175</v>
      </c>
      <c r="H254" s="210">
        <v>522.88599999999997</v>
      </c>
      <c r="I254" s="211"/>
      <c r="J254" s="212">
        <f>ROUND(I254*H254,2)</f>
        <v>0</v>
      </c>
      <c r="K254" s="208" t="s">
        <v>121</v>
      </c>
      <c r="L254" s="46"/>
      <c r="M254" s="213" t="s">
        <v>19</v>
      </c>
      <c r="N254" s="214" t="s">
        <v>43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0.012999999999999999</v>
      </c>
      <c r="T254" s="216">
        <f>S254*H254</f>
        <v>6.7975179999999993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130</v>
      </c>
      <c r="AT254" s="217" t="s">
        <v>117</v>
      </c>
      <c r="AU254" s="217" t="s">
        <v>82</v>
      </c>
      <c r="AY254" s="19" t="s">
        <v>114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80</v>
      </c>
      <c r="BK254" s="218">
        <f>ROUND(I254*H254,2)</f>
        <v>0</v>
      </c>
      <c r="BL254" s="19" t="s">
        <v>130</v>
      </c>
      <c r="BM254" s="217" t="s">
        <v>325</v>
      </c>
    </row>
    <row r="255" s="2" customFormat="1">
      <c r="A255" s="40"/>
      <c r="B255" s="41"/>
      <c r="C255" s="42"/>
      <c r="D255" s="219" t="s">
        <v>124</v>
      </c>
      <c r="E255" s="42"/>
      <c r="F255" s="220" t="s">
        <v>326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124</v>
      </c>
      <c r="AU255" s="19" t="s">
        <v>82</v>
      </c>
    </row>
    <row r="256" s="2" customFormat="1">
      <c r="A256" s="40"/>
      <c r="B256" s="41"/>
      <c r="C256" s="42"/>
      <c r="D256" s="224" t="s">
        <v>125</v>
      </c>
      <c r="E256" s="42"/>
      <c r="F256" s="225" t="s">
        <v>327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125</v>
      </c>
      <c r="AU256" s="19" t="s">
        <v>82</v>
      </c>
    </row>
    <row r="257" s="13" customFormat="1">
      <c r="A257" s="13"/>
      <c r="B257" s="226"/>
      <c r="C257" s="227"/>
      <c r="D257" s="219" t="s">
        <v>127</v>
      </c>
      <c r="E257" s="228" t="s">
        <v>19</v>
      </c>
      <c r="F257" s="229" t="s">
        <v>179</v>
      </c>
      <c r="G257" s="227"/>
      <c r="H257" s="228" t="s">
        <v>19</v>
      </c>
      <c r="I257" s="230"/>
      <c r="J257" s="227"/>
      <c r="K257" s="227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127</v>
      </c>
      <c r="AU257" s="235" t="s">
        <v>82</v>
      </c>
      <c r="AV257" s="13" t="s">
        <v>80</v>
      </c>
      <c r="AW257" s="13" t="s">
        <v>33</v>
      </c>
      <c r="AX257" s="13" t="s">
        <v>72</v>
      </c>
      <c r="AY257" s="235" t="s">
        <v>114</v>
      </c>
    </row>
    <row r="258" s="13" customFormat="1">
      <c r="A258" s="13"/>
      <c r="B258" s="226"/>
      <c r="C258" s="227"/>
      <c r="D258" s="219" t="s">
        <v>127</v>
      </c>
      <c r="E258" s="228" t="s">
        <v>19</v>
      </c>
      <c r="F258" s="229" t="s">
        <v>328</v>
      </c>
      <c r="G258" s="227"/>
      <c r="H258" s="228" t="s">
        <v>19</v>
      </c>
      <c r="I258" s="230"/>
      <c r="J258" s="227"/>
      <c r="K258" s="227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127</v>
      </c>
      <c r="AU258" s="235" t="s">
        <v>82</v>
      </c>
      <c r="AV258" s="13" t="s">
        <v>80</v>
      </c>
      <c r="AW258" s="13" t="s">
        <v>33</v>
      </c>
      <c r="AX258" s="13" t="s">
        <v>72</v>
      </c>
      <c r="AY258" s="235" t="s">
        <v>114</v>
      </c>
    </row>
    <row r="259" s="13" customFormat="1">
      <c r="A259" s="13"/>
      <c r="B259" s="226"/>
      <c r="C259" s="227"/>
      <c r="D259" s="219" t="s">
        <v>127</v>
      </c>
      <c r="E259" s="228" t="s">
        <v>19</v>
      </c>
      <c r="F259" s="229" t="s">
        <v>195</v>
      </c>
      <c r="G259" s="227"/>
      <c r="H259" s="228" t="s">
        <v>19</v>
      </c>
      <c r="I259" s="230"/>
      <c r="J259" s="227"/>
      <c r="K259" s="227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127</v>
      </c>
      <c r="AU259" s="235" t="s">
        <v>82</v>
      </c>
      <c r="AV259" s="13" t="s">
        <v>80</v>
      </c>
      <c r="AW259" s="13" t="s">
        <v>33</v>
      </c>
      <c r="AX259" s="13" t="s">
        <v>72</v>
      </c>
      <c r="AY259" s="235" t="s">
        <v>114</v>
      </c>
    </row>
    <row r="260" s="14" customFormat="1">
      <c r="A260" s="14"/>
      <c r="B260" s="236"/>
      <c r="C260" s="237"/>
      <c r="D260" s="219" t="s">
        <v>127</v>
      </c>
      <c r="E260" s="238" t="s">
        <v>19</v>
      </c>
      <c r="F260" s="239" t="s">
        <v>329</v>
      </c>
      <c r="G260" s="237"/>
      <c r="H260" s="240">
        <v>101.136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127</v>
      </c>
      <c r="AU260" s="246" t="s">
        <v>82</v>
      </c>
      <c r="AV260" s="14" t="s">
        <v>82</v>
      </c>
      <c r="AW260" s="14" t="s">
        <v>33</v>
      </c>
      <c r="AX260" s="14" t="s">
        <v>72</v>
      </c>
      <c r="AY260" s="246" t="s">
        <v>114</v>
      </c>
    </row>
    <row r="261" s="14" customFormat="1">
      <c r="A261" s="14"/>
      <c r="B261" s="236"/>
      <c r="C261" s="237"/>
      <c r="D261" s="219" t="s">
        <v>127</v>
      </c>
      <c r="E261" s="238" t="s">
        <v>19</v>
      </c>
      <c r="F261" s="239" t="s">
        <v>330</v>
      </c>
      <c r="G261" s="237"/>
      <c r="H261" s="240">
        <v>16.928000000000001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127</v>
      </c>
      <c r="AU261" s="246" t="s">
        <v>82</v>
      </c>
      <c r="AV261" s="14" t="s">
        <v>82</v>
      </c>
      <c r="AW261" s="14" t="s">
        <v>33</v>
      </c>
      <c r="AX261" s="14" t="s">
        <v>72</v>
      </c>
      <c r="AY261" s="246" t="s">
        <v>114</v>
      </c>
    </row>
    <row r="262" s="16" customFormat="1">
      <c r="A262" s="16"/>
      <c r="B262" s="262"/>
      <c r="C262" s="263"/>
      <c r="D262" s="219" t="s">
        <v>127</v>
      </c>
      <c r="E262" s="264" t="s">
        <v>19</v>
      </c>
      <c r="F262" s="265" t="s">
        <v>197</v>
      </c>
      <c r="G262" s="263"/>
      <c r="H262" s="266">
        <v>118.06399999999999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2" t="s">
        <v>127</v>
      </c>
      <c r="AU262" s="272" t="s">
        <v>82</v>
      </c>
      <c r="AV262" s="16" t="s">
        <v>137</v>
      </c>
      <c r="AW262" s="16" t="s">
        <v>33</v>
      </c>
      <c r="AX262" s="16" t="s">
        <v>72</v>
      </c>
      <c r="AY262" s="272" t="s">
        <v>114</v>
      </c>
    </row>
    <row r="263" s="13" customFormat="1">
      <c r="A263" s="13"/>
      <c r="B263" s="226"/>
      <c r="C263" s="227"/>
      <c r="D263" s="219" t="s">
        <v>127</v>
      </c>
      <c r="E263" s="228" t="s">
        <v>19</v>
      </c>
      <c r="F263" s="229" t="s">
        <v>198</v>
      </c>
      <c r="G263" s="227"/>
      <c r="H263" s="228" t="s">
        <v>19</v>
      </c>
      <c r="I263" s="230"/>
      <c r="J263" s="227"/>
      <c r="K263" s="227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127</v>
      </c>
      <c r="AU263" s="235" t="s">
        <v>82</v>
      </c>
      <c r="AV263" s="13" t="s">
        <v>80</v>
      </c>
      <c r="AW263" s="13" t="s">
        <v>33</v>
      </c>
      <c r="AX263" s="13" t="s">
        <v>72</v>
      </c>
      <c r="AY263" s="235" t="s">
        <v>114</v>
      </c>
    </row>
    <row r="264" s="14" customFormat="1">
      <c r="A264" s="14"/>
      <c r="B264" s="236"/>
      <c r="C264" s="237"/>
      <c r="D264" s="219" t="s">
        <v>127</v>
      </c>
      <c r="E264" s="238" t="s">
        <v>19</v>
      </c>
      <c r="F264" s="239" t="s">
        <v>199</v>
      </c>
      <c r="G264" s="237"/>
      <c r="H264" s="240">
        <v>76.274000000000001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127</v>
      </c>
      <c r="AU264" s="246" t="s">
        <v>82</v>
      </c>
      <c r="AV264" s="14" t="s">
        <v>82</v>
      </c>
      <c r="AW264" s="14" t="s">
        <v>33</v>
      </c>
      <c r="AX264" s="14" t="s">
        <v>72</v>
      </c>
      <c r="AY264" s="246" t="s">
        <v>114</v>
      </c>
    </row>
    <row r="265" s="14" customFormat="1">
      <c r="A265" s="14"/>
      <c r="B265" s="236"/>
      <c r="C265" s="237"/>
      <c r="D265" s="219" t="s">
        <v>127</v>
      </c>
      <c r="E265" s="238" t="s">
        <v>19</v>
      </c>
      <c r="F265" s="239" t="s">
        <v>331</v>
      </c>
      <c r="G265" s="237"/>
      <c r="H265" s="240">
        <v>20.239999999999998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127</v>
      </c>
      <c r="AU265" s="246" t="s">
        <v>82</v>
      </c>
      <c r="AV265" s="14" t="s">
        <v>82</v>
      </c>
      <c r="AW265" s="14" t="s">
        <v>33</v>
      </c>
      <c r="AX265" s="14" t="s">
        <v>72</v>
      </c>
      <c r="AY265" s="246" t="s">
        <v>114</v>
      </c>
    </row>
    <row r="266" s="16" customFormat="1">
      <c r="A266" s="16"/>
      <c r="B266" s="262"/>
      <c r="C266" s="263"/>
      <c r="D266" s="219" t="s">
        <v>127</v>
      </c>
      <c r="E266" s="264" t="s">
        <v>19</v>
      </c>
      <c r="F266" s="265" t="s">
        <v>197</v>
      </c>
      <c r="G266" s="263"/>
      <c r="H266" s="266">
        <v>96.513999999999996</v>
      </c>
      <c r="I266" s="267"/>
      <c r="J266" s="263"/>
      <c r="K266" s="263"/>
      <c r="L266" s="268"/>
      <c r="M266" s="269"/>
      <c r="N266" s="270"/>
      <c r="O266" s="270"/>
      <c r="P266" s="270"/>
      <c r="Q266" s="270"/>
      <c r="R266" s="270"/>
      <c r="S266" s="270"/>
      <c r="T266" s="271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72" t="s">
        <v>127</v>
      </c>
      <c r="AU266" s="272" t="s">
        <v>82</v>
      </c>
      <c r="AV266" s="16" t="s">
        <v>137</v>
      </c>
      <c r="AW266" s="16" t="s">
        <v>33</v>
      </c>
      <c r="AX266" s="16" t="s">
        <v>72</v>
      </c>
      <c r="AY266" s="272" t="s">
        <v>114</v>
      </c>
    </row>
    <row r="267" s="13" customFormat="1">
      <c r="A267" s="13"/>
      <c r="B267" s="226"/>
      <c r="C267" s="227"/>
      <c r="D267" s="219" t="s">
        <v>127</v>
      </c>
      <c r="E267" s="228" t="s">
        <v>19</v>
      </c>
      <c r="F267" s="229" t="s">
        <v>200</v>
      </c>
      <c r="G267" s="227"/>
      <c r="H267" s="228" t="s">
        <v>19</v>
      </c>
      <c r="I267" s="230"/>
      <c r="J267" s="227"/>
      <c r="K267" s="227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127</v>
      </c>
      <c r="AU267" s="235" t="s">
        <v>82</v>
      </c>
      <c r="AV267" s="13" t="s">
        <v>80</v>
      </c>
      <c r="AW267" s="13" t="s">
        <v>33</v>
      </c>
      <c r="AX267" s="13" t="s">
        <v>72</v>
      </c>
      <c r="AY267" s="235" t="s">
        <v>114</v>
      </c>
    </row>
    <row r="268" s="14" customFormat="1">
      <c r="A268" s="14"/>
      <c r="B268" s="236"/>
      <c r="C268" s="237"/>
      <c r="D268" s="219" t="s">
        <v>127</v>
      </c>
      <c r="E268" s="238" t="s">
        <v>19</v>
      </c>
      <c r="F268" s="239" t="s">
        <v>199</v>
      </c>
      <c r="G268" s="237"/>
      <c r="H268" s="240">
        <v>76.274000000000001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127</v>
      </c>
      <c r="AU268" s="246" t="s">
        <v>82</v>
      </c>
      <c r="AV268" s="14" t="s">
        <v>82</v>
      </c>
      <c r="AW268" s="14" t="s">
        <v>33</v>
      </c>
      <c r="AX268" s="14" t="s">
        <v>72</v>
      </c>
      <c r="AY268" s="246" t="s">
        <v>114</v>
      </c>
    </row>
    <row r="269" s="14" customFormat="1">
      <c r="A269" s="14"/>
      <c r="B269" s="236"/>
      <c r="C269" s="237"/>
      <c r="D269" s="219" t="s">
        <v>127</v>
      </c>
      <c r="E269" s="238" t="s">
        <v>19</v>
      </c>
      <c r="F269" s="239" t="s">
        <v>331</v>
      </c>
      <c r="G269" s="237"/>
      <c r="H269" s="240">
        <v>20.239999999999998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127</v>
      </c>
      <c r="AU269" s="246" t="s">
        <v>82</v>
      </c>
      <c r="AV269" s="14" t="s">
        <v>82</v>
      </c>
      <c r="AW269" s="14" t="s">
        <v>33</v>
      </c>
      <c r="AX269" s="14" t="s">
        <v>72</v>
      </c>
      <c r="AY269" s="246" t="s">
        <v>114</v>
      </c>
    </row>
    <row r="270" s="16" customFormat="1">
      <c r="A270" s="16"/>
      <c r="B270" s="262"/>
      <c r="C270" s="263"/>
      <c r="D270" s="219" t="s">
        <v>127</v>
      </c>
      <c r="E270" s="264" t="s">
        <v>19</v>
      </c>
      <c r="F270" s="265" t="s">
        <v>197</v>
      </c>
      <c r="G270" s="263"/>
      <c r="H270" s="266">
        <v>96.513999999999996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2" t="s">
        <v>127</v>
      </c>
      <c r="AU270" s="272" t="s">
        <v>82</v>
      </c>
      <c r="AV270" s="16" t="s">
        <v>137</v>
      </c>
      <c r="AW270" s="16" t="s">
        <v>33</v>
      </c>
      <c r="AX270" s="16" t="s">
        <v>72</v>
      </c>
      <c r="AY270" s="272" t="s">
        <v>114</v>
      </c>
    </row>
    <row r="271" s="13" customFormat="1">
      <c r="A271" s="13"/>
      <c r="B271" s="226"/>
      <c r="C271" s="227"/>
      <c r="D271" s="219" t="s">
        <v>127</v>
      </c>
      <c r="E271" s="228" t="s">
        <v>19</v>
      </c>
      <c r="F271" s="229" t="s">
        <v>201</v>
      </c>
      <c r="G271" s="227"/>
      <c r="H271" s="228" t="s">
        <v>19</v>
      </c>
      <c r="I271" s="230"/>
      <c r="J271" s="227"/>
      <c r="K271" s="227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127</v>
      </c>
      <c r="AU271" s="235" t="s">
        <v>82</v>
      </c>
      <c r="AV271" s="13" t="s">
        <v>80</v>
      </c>
      <c r="AW271" s="13" t="s">
        <v>33</v>
      </c>
      <c r="AX271" s="13" t="s">
        <v>72</v>
      </c>
      <c r="AY271" s="235" t="s">
        <v>114</v>
      </c>
    </row>
    <row r="272" s="14" customFormat="1">
      <c r="A272" s="14"/>
      <c r="B272" s="236"/>
      <c r="C272" s="237"/>
      <c r="D272" s="219" t="s">
        <v>127</v>
      </c>
      <c r="E272" s="238" t="s">
        <v>19</v>
      </c>
      <c r="F272" s="239" t="s">
        <v>199</v>
      </c>
      <c r="G272" s="237"/>
      <c r="H272" s="240">
        <v>76.274000000000001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127</v>
      </c>
      <c r="AU272" s="246" t="s">
        <v>82</v>
      </c>
      <c r="AV272" s="14" t="s">
        <v>82</v>
      </c>
      <c r="AW272" s="14" t="s">
        <v>33</v>
      </c>
      <c r="AX272" s="14" t="s">
        <v>72</v>
      </c>
      <c r="AY272" s="246" t="s">
        <v>114</v>
      </c>
    </row>
    <row r="273" s="14" customFormat="1">
      <c r="A273" s="14"/>
      <c r="B273" s="236"/>
      <c r="C273" s="237"/>
      <c r="D273" s="219" t="s">
        <v>127</v>
      </c>
      <c r="E273" s="238" t="s">
        <v>19</v>
      </c>
      <c r="F273" s="239" t="s">
        <v>331</v>
      </c>
      <c r="G273" s="237"/>
      <c r="H273" s="240">
        <v>20.239999999999998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127</v>
      </c>
      <c r="AU273" s="246" t="s">
        <v>82</v>
      </c>
      <c r="AV273" s="14" t="s">
        <v>82</v>
      </c>
      <c r="AW273" s="14" t="s">
        <v>33</v>
      </c>
      <c r="AX273" s="14" t="s">
        <v>72</v>
      </c>
      <c r="AY273" s="246" t="s">
        <v>114</v>
      </c>
    </row>
    <row r="274" s="16" customFormat="1">
      <c r="A274" s="16"/>
      <c r="B274" s="262"/>
      <c r="C274" s="263"/>
      <c r="D274" s="219" t="s">
        <v>127</v>
      </c>
      <c r="E274" s="264" t="s">
        <v>19</v>
      </c>
      <c r="F274" s="265" t="s">
        <v>197</v>
      </c>
      <c r="G274" s="263"/>
      <c r="H274" s="266">
        <v>96.513999999999996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72" t="s">
        <v>127</v>
      </c>
      <c r="AU274" s="272" t="s">
        <v>82</v>
      </c>
      <c r="AV274" s="16" t="s">
        <v>137</v>
      </c>
      <c r="AW274" s="16" t="s">
        <v>33</v>
      </c>
      <c r="AX274" s="16" t="s">
        <v>72</v>
      </c>
      <c r="AY274" s="272" t="s">
        <v>114</v>
      </c>
    </row>
    <row r="275" s="13" customFormat="1">
      <c r="A275" s="13"/>
      <c r="B275" s="226"/>
      <c r="C275" s="227"/>
      <c r="D275" s="219" t="s">
        <v>127</v>
      </c>
      <c r="E275" s="228" t="s">
        <v>19</v>
      </c>
      <c r="F275" s="229" t="s">
        <v>202</v>
      </c>
      <c r="G275" s="227"/>
      <c r="H275" s="228" t="s">
        <v>19</v>
      </c>
      <c r="I275" s="230"/>
      <c r="J275" s="227"/>
      <c r="K275" s="227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127</v>
      </c>
      <c r="AU275" s="235" t="s">
        <v>82</v>
      </c>
      <c r="AV275" s="13" t="s">
        <v>80</v>
      </c>
      <c r="AW275" s="13" t="s">
        <v>33</v>
      </c>
      <c r="AX275" s="13" t="s">
        <v>72</v>
      </c>
      <c r="AY275" s="235" t="s">
        <v>114</v>
      </c>
    </row>
    <row r="276" s="14" customFormat="1">
      <c r="A276" s="14"/>
      <c r="B276" s="236"/>
      <c r="C276" s="237"/>
      <c r="D276" s="219" t="s">
        <v>127</v>
      </c>
      <c r="E276" s="238" t="s">
        <v>19</v>
      </c>
      <c r="F276" s="239" t="s">
        <v>203</v>
      </c>
      <c r="G276" s="237"/>
      <c r="H276" s="240">
        <v>95.040000000000006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127</v>
      </c>
      <c r="AU276" s="246" t="s">
        <v>82</v>
      </c>
      <c r="AV276" s="14" t="s">
        <v>82</v>
      </c>
      <c r="AW276" s="14" t="s">
        <v>33</v>
      </c>
      <c r="AX276" s="14" t="s">
        <v>72</v>
      </c>
      <c r="AY276" s="246" t="s">
        <v>114</v>
      </c>
    </row>
    <row r="277" s="14" customFormat="1">
      <c r="A277" s="14"/>
      <c r="B277" s="236"/>
      <c r="C277" s="237"/>
      <c r="D277" s="219" t="s">
        <v>127</v>
      </c>
      <c r="E277" s="238" t="s">
        <v>19</v>
      </c>
      <c r="F277" s="239" t="s">
        <v>331</v>
      </c>
      <c r="G277" s="237"/>
      <c r="H277" s="240">
        <v>20.239999999999998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127</v>
      </c>
      <c r="AU277" s="246" t="s">
        <v>82</v>
      </c>
      <c r="AV277" s="14" t="s">
        <v>82</v>
      </c>
      <c r="AW277" s="14" t="s">
        <v>33</v>
      </c>
      <c r="AX277" s="14" t="s">
        <v>72</v>
      </c>
      <c r="AY277" s="246" t="s">
        <v>114</v>
      </c>
    </row>
    <row r="278" s="16" customFormat="1">
      <c r="A278" s="16"/>
      <c r="B278" s="262"/>
      <c r="C278" s="263"/>
      <c r="D278" s="219" t="s">
        <v>127</v>
      </c>
      <c r="E278" s="264" t="s">
        <v>19</v>
      </c>
      <c r="F278" s="265" t="s">
        <v>197</v>
      </c>
      <c r="G278" s="263"/>
      <c r="H278" s="266">
        <v>115.28</v>
      </c>
      <c r="I278" s="267"/>
      <c r="J278" s="263"/>
      <c r="K278" s="263"/>
      <c r="L278" s="268"/>
      <c r="M278" s="269"/>
      <c r="N278" s="270"/>
      <c r="O278" s="270"/>
      <c r="P278" s="270"/>
      <c r="Q278" s="270"/>
      <c r="R278" s="270"/>
      <c r="S278" s="270"/>
      <c r="T278" s="271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2" t="s">
        <v>127</v>
      </c>
      <c r="AU278" s="272" t="s">
        <v>82</v>
      </c>
      <c r="AV278" s="16" t="s">
        <v>137</v>
      </c>
      <c r="AW278" s="16" t="s">
        <v>33</v>
      </c>
      <c r="AX278" s="16" t="s">
        <v>72</v>
      </c>
      <c r="AY278" s="272" t="s">
        <v>114</v>
      </c>
    </row>
    <row r="279" s="15" customFormat="1">
      <c r="A279" s="15"/>
      <c r="B279" s="247"/>
      <c r="C279" s="248"/>
      <c r="D279" s="219" t="s">
        <v>127</v>
      </c>
      <c r="E279" s="249" t="s">
        <v>19</v>
      </c>
      <c r="F279" s="250" t="s">
        <v>129</v>
      </c>
      <c r="G279" s="248"/>
      <c r="H279" s="251">
        <v>522.88599999999997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7" t="s">
        <v>127</v>
      </c>
      <c r="AU279" s="257" t="s">
        <v>82</v>
      </c>
      <c r="AV279" s="15" t="s">
        <v>130</v>
      </c>
      <c r="AW279" s="15" t="s">
        <v>33</v>
      </c>
      <c r="AX279" s="15" t="s">
        <v>80</v>
      </c>
      <c r="AY279" s="257" t="s">
        <v>114</v>
      </c>
    </row>
    <row r="280" s="2" customFormat="1" ht="16.5" customHeight="1">
      <c r="A280" s="40"/>
      <c r="B280" s="41"/>
      <c r="C280" s="206" t="s">
        <v>332</v>
      </c>
      <c r="D280" s="206" t="s">
        <v>117</v>
      </c>
      <c r="E280" s="207" t="s">
        <v>333</v>
      </c>
      <c r="F280" s="208" t="s">
        <v>334</v>
      </c>
      <c r="G280" s="209" t="s">
        <v>335</v>
      </c>
      <c r="H280" s="210">
        <v>40</v>
      </c>
      <c r="I280" s="211"/>
      <c r="J280" s="212">
        <f>ROUND(I280*H280,2)</f>
        <v>0</v>
      </c>
      <c r="K280" s="208" t="s">
        <v>19</v>
      </c>
      <c r="L280" s="46"/>
      <c r="M280" s="213" t="s">
        <v>19</v>
      </c>
      <c r="N280" s="214" t="s">
        <v>43</v>
      </c>
      <c r="O280" s="86"/>
      <c r="P280" s="215">
        <f>O280*H280</f>
        <v>0</v>
      </c>
      <c r="Q280" s="215">
        <v>0.002</v>
      </c>
      <c r="R280" s="215">
        <f>Q280*H280</f>
        <v>0.080000000000000002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130</v>
      </c>
      <c r="AT280" s="217" t="s">
        <v>117</v>
      </c>
      <c r="AU280" s="217" t="s">
        <v>82</v>
      </c>
      <c r="AY280" s="19" t="s">
        <v>114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80</v>
      </c>
      <c r="BK280" s="218">
        <f>ROUND(I280*H280,2)</f>
        <v>0</v>
      </c>
      <c r="BL280" s="19" t="s">
        <v>130</v>
      </c>
      <c r="BM280" s="217" t="s">
        <v>336</v>
      </c>
    </row>
    <row r="281" s="2" customFormat="1">
      <c r="A281" s="40"/>
      <c r="B281" s="41"/>
      <c r="C281" s="42"/>
      <c r="D281" s="219" t="s">
        <v>124</v>
      </c>
      <c r="E281" s="42"/>
      <c r="F281" s="220" t="s">
        <v>334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124</v>
      </c>
      <c r="AU281" s="19" t="s">
        <v>82</v>
      </c>
    </row>
    <row r="282" s="13" customFormat="1">
      <c r="A282" s="13"/>
      <c r="B282" s="226"/>
      <c r="C282" s="227"/>
      <c r="D282" s="219" t="s">
        <v>127</v>
      </c>
      <c r="E282" s="228" t="s">
        <v>19</v>
      </c>
      <c r="F282" s="229" t="s">
        <v>179</v>
      </c>
      <c r="G282" s="227"/>
      <c r="H282" s="228" t="s">
        <v>19</v>
      </c>
      <c r="I282" s="230"/>
      <c r="J282" s="227"/>
      <c r="K282" s="227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127</v>
      </c>
      <c r="AU282" s="235" t="s">
        <v>82</v>
      </c>
      <c r="AV282" s="13" t="s">
        <v>80</v>
      </c>
      <c r="AW282" s="13" t="s">
        <v>33</v>
      </c>
      <c r="AX282" s="13" t="s">
        <v>72</v>
      </c>
      <c r="AY282" s="235" t="s">
        <v>114</v>
      </c>
    </row>
    <row r="283" s="14" customFormat="1">
      <c r="A283" s="14"/>
      <c r="B283" s="236"/>
      <c r="C283" s="237"/>
      <c r="D283" s="219" t="s">
        <v>127</v>
      </c>
      <c r="E283" s="238" t="s">
        <v>19</v>
      </c>
      <c r="F283" s="239" t="s">
        <v>337</v>
      </c>
      <c r="G283" s="237"/>
      <c r="H283" s="240">
        <v>40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6" t="s">
        <v>127</v>
      </c>
      <c r="AU283" s="246" t="s">
        <v>82</v>
      </c>
      <c r="AV283" s="14" t="s">
        <v>82</v>
      </c>
      <c r="AW283" s="14" t="s">
        <v>33</v>
      </c>
      <c r="AX283" s="14" t="s">
        <v>72</v>
      </c>
      <c r="AY283" s="246" t="s">
        <v>114</v>
      </c>
    </row>
    <row r="284" s="15" customFormat="1">
      <c r="A284" s="15"/>
      <c r="B284" s="247"/>
      <c r="C284" s="248"/>
      <c r="D284" s="219" t="s">
        <v>127</v>
      </c>
      <c r="E284" s="249" t="s">
        <v>19</v>
      </c>
      <c r="F284" s="250" t="s">
        <v>129</v>
      </c>
      <c r="G284" s="248"/>
      <c r="H284" s="251">
        <v>40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7" t="s">
        <v>127</v>
      </c>
      <c r="AU284" s="257" t="s">
        <v>82</v>
      </c>
      <c r="AV284" s="15" t="s">
        <v>130</v>
      </c>
      <c r="AW284" s="15" t="s">
        <v>33</v>
      </c>
      <c r="AX284" s="15" t="s">
        <v>80</v>
      </c>
      <c r="AY284" s="257" t="s">
        <v>114</v>
      </c>
    </row>
    <row r="285" s="2" customFormat="1" ht="16.5" customHeight="1">
      <c r="A285" s="40"/>
      <c r="B285" s="41"/>
      <c r="C285" s="206" t="s">
        <v>338</v>
      </c>
      <c r="D285" s="206" t="s">
        <v>117</v>
      </c>
      <c r="E285" s="207" t="s">
        <v>339</v>
      </c>
      <c r="F285" s="208" t="s">
        <v>340</v>
      </c>
      <c r="G285" s="209" t="s">
        <v>175</v>
      </c>
      <c r="H285" s="210">
        <v>238.80000000000001</v>
      </c>
      <c r="I285" s="211"/>
      <c r="J285" s="212">
        <f>ROUND(I285*H285,2)</f>
        <v>0</v>
      </c>
      <c r="K285" s="208" t="s">
        <v>19</v>
      </c>
      <c r="L285" s="46"/>
      <c r="M285" s="213" t="s">
        <v>19</v>
      </c>
      <c r="N285" s="214" t="s">
        <v>43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0.01</v>
      </c>
      <c r="T285" s="216">
        <f>S285*H285</f>
        <v>2.3880000000000003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130</v>
      </c>
      <c r="AT285" s="217" t="s">
        <v>117</v>
      </c>
      <c r="AU285" s="217" t="s">
        <v>82</v>
      </c>
      <c r="AY285" s="19" t="s">
        <v>114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80</v>
      </c>
      <c r="BK285" s="218">
        <f>ROUND(I285*H285,2)</f>
        <v>0</v>
      </c>
      <c r="BL285" s="19" t="s">
        <v>130</v>
      </c>
      <c r="BM285" s="217" t="s">
        <v>341</v>
      </c>
    </row>
    <row r="286" s="2" customFormat="1">
      <c r="A286" s="40"/>
      <c r="B286" s="41"/>
      <c r="C286" s="42"/>
      <c r="D286" s="219" t="s">
        <v>124</v>
      </c>
      <c r="E286" s="42"/>
      <c r="F286" s="220" t="s">
        <v>340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124</v>
      </c>
      <c r="AU286" s="19" t="s">
        <v>82</v>
      </c>
    </row>
    <row r="287" s="13" customFormat="1">
      <c r="A287" s="13"/>
      <c r="B287" s="226"/>
      <c r="C287" s="227"/>
      <c r="D287" s="219" t="s">
        <v>127</v>
      </c>
      <c r="E287" s="228" t="s">
        <v>19</v>
      </c>
      <c r="F287" s="229" t="s">
        <v>342</v>
      </c>
      <c r="G287" s="227"/>
      <c r="H287" s="228" t="s">
        <v>19</v>
      </c>
      <c r="I287" s="230"/>
      <c r="J287" s="227"/>
      <c r="K287" s="227"/>
      <c r="L287" s="231"/>
      <c r="M287" s="232"/>
      <c r="N287" s="233"/>
      <c r="O287" s="233"/>
      <c r="P287" s="233"/>
      <c r="Q287" s="233"/>
      <c r="R287" s="233"/>
      <c r="S287" s="233"/>
      <c r="T287" s="23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5" t="s">
        <v>127</v>
      </c>
      <c r="AU287" s="235" t="s">
        <v>82</v>
      </c>
      <c r="AV287" s="13" t="s">
        <v>80</v>
      </c>
      <c r="AW287" s="13" t="s">
        <v>33</v>
      </c>
      <c r="AX287" s="13" t="s">
        <v>72</v>
      </c>
      <c r="AY287" s="235" t="s">
        <v>114</v>
      </c>
    </row>
    <row r="288" s="14" customFormat="1">
      <c r="A288" s="14"/>
      <c r="B288" s="236"/>
      <c r="C288" s="237"/>
      <c r="D288" s="219" t="s">
        <v>127</v>
      </c>
      <c r="E288" s="238" t="s">
        <v>19</v>
      </c>
      <c r="F288" s="239" t="s">
        <v>301</v>
      </c>
      <c r="G288" s="237"/>
      <c r="H288" s="240">
        <v>238.80000000000001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6" t="s">
        <v>127</v>
      </c>
      <c r="AU288" s="246" t="s">
        <v>82</v>
      </c>
      <c r="AV288" s="14" t="s">
        <v>82</v>
      </c>
      <c r="AW288" s="14" t="s">
        <v>33</v>
      </c>
      <c r="AX288" s="14" t="s">
        <v>72</v>
      </c>
      <c r="AY288" s="246" t="s">
        <v>114</v>
      </c>
    </row>
    <row r="289" s="15" customFormat="1">
      <c r="A289" s="15"/>
      <c r="B289" s="247"/>
      <c r="C289" s="248"/>
      <c r="D289" s="219" t="s">
        <v>127</v>
      </c>
      <c r="E289" s="249" t="s">
        <v>19</v>
      </c>
      <c r="F289" s="250" t="s">
        <v>129</v>
      </c>
      <c r="G289" s="248"/>
      <c r="H289" s="251">
        <v>238.80000000000001</v>
      </c>
      <c r="I289" s="252"/>
      <c r="J289" s="248"/>
      <c r="K289" s="248"/>
      <c r="L289" s="253"/>
      <c r="M289" s="254"/>
      <c r="N289" s="255"/>
      <c r="O289" s="255"/>
      <c r="P289" s="255"/>
      <c r="Q289" s="255"/>
      <c r="R289" s="255"/>
      <c r="S289" s="255"/>
      <c r="T289" s="256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7" t="s">
        <v>127</v>
      </c>
      <c r="AU289" s="257" t="s">
        <v>82</v>
      </c>
      <c r="AV289" s="15" t="s">
        <v>130</v>
      </c>
      <c r="AW289" s="15" t="s">
        <v>33</v>
      </c>
      <c r="AX289" s="15" t="s">
        <v>80</v>
      </c>
      <c r="AY289" s="257" t="s">
        <v>114</v>
      </c>
    </row>
    <row r="290" s="2" customFormat="1" ht="16.5" customHeight="1">
      <c r="A290" s="40"/>
      <c r="B290" s="41"/>
      <c r="C290" s="206" t="s">
        <v>343</v>
      </c>
      <c r="D290" s="206" t="s">
        <v>117</v>
      </c>
      <c r="E290" s="207" t="s">
        <v>344</v>
      </c>
      <c r="F290" s="208" t="s">
        <v>345</v>
      </c>
      <c r="G290" s="209" t="s">
        <v>175</v>
      </c>
      <c r="H290" s="210">
        <v>522.88599999999997</v>
      </c>
      <c r="I290" s="211"/>
      <c r="J290" s="212">
        <f>ROUND(I290*H290,2)</f>
        <v>0</v>
      </c>
      <c r="K290" s="208" t="s">
        <v>19</v>
      </c>
      <c r="L290" s="46"/>
      <c r="M290" s="213" t="s">
        <v>19</v>
      </c>
      <c r="N290" s="214" t="s">
        <v>43</v>
      </c>
      <c r="O290" s="86"/>
      <c r="P290" s="215">
        <f>O290*H290</f>
        <v>0</v>
      </c>
      <c r="Q290" s="215">
        <v>0</v>
      </c>
      <c r="R290" s="215">
        <f>Q290*H290</f>
        <v>0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130</v>
      </c>
      <c r="AT290" s="217" t="s">
        <v>117</v>
      </c>
      <c r="AU290" s="217" t="s">
        <v>82</v>
      </c>
      <c r="AY290" s="19" t="s">
        <v>114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80</v>
      </c>
      <c r="BK290" s="218">
        <f>ROUND(I290*H290,2)</f>
        <v>0</v>
      </c>
      <c r="BL290" s="19" t="s">
        <v>130</v>
      </c>
      <c r="BM290" s="217" t="s">
        <v>346</v>
      </c>
    </row>
    <row r="291" s="2" customFormat="1">
      <c r="A291" s="40"/>
      <c r="B291" s="41"/>
      <c r="C291" s="42"/>
      <c r="D291" s="219" t="s">
        <v>124</v>
      </c>
      <c r="E291" s="42"/>
      <c r="F291" s="220" t="s">
        <v>345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124</v>
      </c>
      <c r="AU291" s="19" t="s">
        <v>82</v>
      </c>
    </row>
    <row r="292" s="13" customFormat="1">
      <c r="A292" s="13"/>
      <c r="B292" s="226"/>
      <c r="C292" s="227"/>
      <c r="D292" s="219" t="s">
        <v>127</v>
      </c>
      <c r="E292" s="228" t="s">
        <v>19</v>
      </c>
      <c r="F292" s="229" t="s">
        <v>347</v>
      </c>
      <c r="G292" s="227"/>
      <c r="H292" s="228" t="s">
        <v>19</v>
      </c>
      <c r="I292" s="230"/>
      <c r="J292" s="227"/>
      <c r="K292" s="227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127</v>
      </c>
      <c r="AU292" s="235" t="s">
        <v>82</v>
      </c>
      <c r="AV292" s="13" t="s">
        <v>80</v>
      </c>
      <c r="AW292" s="13" t="s">
        <v>33</v>
      </c>
      <c r="AX292" s="13" t="s">
        <v>72</v>
      </c>
      <c r="AY292" s="235" t="s">
        <v>114</v>
      </c>
    </row>
    <row r="293" s="14" customFormat="1">
      <c r="A293" s="14"/>
      <c r="B293" s="236"/>
      <c r="C293" s="237"/>
      <c r="D293" s="219" t="s">
        <v>127</v>
      </c>
      <c r="E293" s="238" t="s">
        <v>19</v>
      </c>
      <c r="F293" s="239" t="s">
        <v>348</v>
      </c>
      <c r="G293" s="237"/>
      <c r="H293" s="240">
        <v>522.88599999999997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127</v>
      </c>
      <c r="AU293" s="246" t="s">
        <v>82</v>
      </c>
      <c r="AV293" s="14" t="s">
        <v>82</v>
      </c>
      <c r="AW293" s="14" t="s">
        <v>33</v>
      </c>
      <c r="AX293" s="14" t="s">
        <v>72</v>
      </c>
      <c r="AY293" s="246" t="s">
        <v>114</v>
      </c>
    </row>
    <row r="294" s="15" customFormat="1">
      <c r="A294" s="15"/>
      <c r="B294" s="247"/>
      <c r="C294" s="248"/>
      <c r="D294" s="219" t="s">
        <v>127</v>
      </c>
      <c r="E294" s="249" t="s">
        <v>19</v>
      </c>
      <c r="F294" s="250" t="s">
        <v>129</v>
      </c>
      <c r="G294" s="248"/>
      <c r="H294" s="251">
        <v>522.88599999999997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7" t="s">
        <v>127</v>
      </c>
      <c r="AU294" s="257" t="s">
        <v>82</v>
      </c>
      <c r="AV294" s="15" t="s">
        <v>130</v>
      </c>
      <c r="AW294" s="15" t="s">
        <v>33</v>
      </c>
      <c r="AX294" s="15" t="s">
        <v>80</v>
      </c>
      <c r="AY294" s="257" t="s">
        <v>114</v>
      </c>
    </row>
    <row r="295" s="12" customFormat="1" ht="22.8" customHeight="1">
      <c r="A295" s="12"/>
      <c r="B295" s="190"/>
      <c r="C295" s="191"/>
      <c r="D295" s="192" t="s">
        <v>71</v>
      </c>
      <c r="E295" s="204" t="s">
        <v>349</v>
      </c>
      <c r="F295" s="204" t="s">
        <v>350</v>
      </c>
      <c r="G295" s="191"/>
      <c r="H295" s="191"/>
      <c r="I295" s="194"/>
      <c r="J295" s="205">
        <f>BK295</f>
        <v>0</v>
      </c>
      <c r="K295" s="191"/>
      <c r="L295" s="196"/>
      <c r="M295" s="197"/>
      <c r="N295" s="198"/>
      <c r="O295" s="198"/>
      <c r="P295" s="199">
        <f>SUM(P296:P314)</f>
        <v>0</v>
      </c>
      <c r="Q295" s="198"/>
      <c r="R295" s="199">
        <f>SUM(R296:R314)</f>
        <v>0</v>
      </c>
      <c r="S295" s="198"/>
      <c r="T295" s="200">
        <f>SUM(T296:T314)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80</v>
      </c>
      <c r="AT295" s="202" t="s">
        <v>71</v>
      </c>
      <c r="AU295" s="202" t="s">
        <v>80</v>
      </c>
      <c r="AY295" s="201" t="s">
        <v>114</v>
      </c>
      <c r="BK295" s="203">
        <f>SUM(BK296:BK314)</f>
        <v>0</v>
      </c>
    </row>
    <row r="296" s="2" customFormat="1" ht="16.5" customHeight="1">
      <c r="A296" s="40"/>
      <c r="B296" s="41"/>
      <c r="C296" s="206" t="s">
        <v>351</v>
      </c>
      <c r="D296" s="206" t="s">
        <v>117</v>
      </c>
      <c r="E296" s="207" t="s">
        <v>352</v>
      </c>
      <c r="F296" s="208" t="s">
        <v>353</v>
      </c>
      <c r="G296" s="209" t="s">
        <v>354</v>
      </c>
      <c r="H296" s="210">
        <v>9.3529999999999998</v>
      </c>
      <c r="I296" s="211"/>
      <c r="J296" s="212">
        <f>ROUND(I296*H296,2)</f>
        <v>0</v>
      </c>
      <c r="K296" s="208" t="s">
        <v>121</v>
      </c>
      <c r="L296" s="46"/>
      <c r="M296" s="213" t="s">
        <v>19</v>
      </c>
      <c r="N296" s="214" t="s">
        <v>43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130</v>
      </c>
      <c r="AT296" s="217" t="s">
        <v>117</v>
      </c>
      <c r="AU296" s="217" t="s">
        <v>82</v>
      </c>
      <c r="AY296" s="19" t="s">
        <v>114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80</v>
      </c>
      <c r="BK296" s="218">
        <f>ROUND(I296*H296,2)</f>
        <v>0</v>
      </c>
      <c r="BL296" s="19" t="s">
        <v>130</v>
      </c>
      <c r="BM296" s="217" t="s">
        <v>355</v>
      </c>
    </row>
    <row r="297" s="2" customFormat="1">
      <c r="A297" s="40"/>
      <c r="B297" s="41"/>
      <c r="C297" s="42"/>
      <c r="D297" s="219" t="s">
        <v>124</v>
      </c>
      <c r="E297" s="42"/>
      <c r="F297" s="220" t="s">
        <v>356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124</v>
      </c>
      <c r="AU297" s="19" t="s">
        <v>82</v>
      </c>
    </row>
    <row r="298" s="2" customFormat="1">
      <c r="A298" s="40"/>
      <c r="B298" s="41"/>
      <c r="C298" s="42"/>
      <c r="D298" s="224" t="s">
        <v>125</v>
      </c>
      <c r="E298" s="42"/>
      <c r="F298" s="225" t="s">
        <v>357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125</v>
      </c>
      <c r="AU298" s="19" t="s">
        <v>82</v>
      </c>
    </row>
    <row r="299" s="2" customFormat="1" ht="16.5" customHeight="1">
      <c r="A299" s="40"/>
      <c r="B299" s="41"/>
      <c r="C299" s="206" t="s">
        <v>358</v>
      </c>
      <c r="D299" s="206" t="s">
        <v>117</v>
      </c>
      <c r="E299" s="207" t="s">
        <v>359</v>
      </c>
      <c r="F299" s="208" t="s">
        <v>360</v>
      </c>
      <c r="G299" s="209" t="s">
        <v>354</v>
      </c>
      <c r="H299" s="210">
        <v>9.3529999999999998</v>
      </c>
      <c r="I299" s="211"/>
      <c r="J299" s="212">
        <f>ROUND(I299*H299,2)</f>
        <v>0</v>
      </c>
      <c r="K299" s="208" t="s">
        <v>121</v>
      </c>
      <c r="L299" s="46"/>
      <c r="M299" s="213" t="s">
        <v>19</v>
      </c>
      <c r="N299" s="214" t="s">
        <v>43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130</v>
      </c>
      <c r="AT299" s="217" t="s">
        <v>117</v>
      </c>
      <c r="AU299" s="217" t="s">
        <v>82</v>
      </c>
      <c r="AY299" s="19" t="s">
        <v>114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80</v>
      </c>
      <c r="BK299" s="218">
        <f>ROUND(I299*H299,2)</f>
        <v>0</v>
      </c>
      <c r="BL299" s="19" t="s">
        <v>130</v>
      </c>
      <c r="BM299" s="217" t="s">
        <v>361</v>
      </c>
    </row>
    <row r="300" s="2" customFormat="1">
      <c r="A300" s="40"/>
      <c r="B300" s="41"/>
      <c r="C300" s="42"/>
      <c r="D300" s="219" t="s">
        <v>124</v>
      </c>
      <c r="E300" s="42"/>
      <c r="F300" s="220" t="s">
        <v>362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124</v>
      </c>
      <c r="AU300" s="19" t="s">
        <v>82</v>
      </c>
    </row>
    <row r="301" s="2" customFormat="1">
      <c r="A301" s="40"/>
      <c r="B301" s="41"/>
      <c r="C301" s="42"/>
      <c r="D301" s="224" t="s">
        <v>125</v>
      </c>
      <c r="E301" s="42"/>
      <c r="F301" s="225" t="s">
        <v>363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125</v>
      </c>
      <c r="AU301" s="19" t="s">
        <v>82</v>
      </c>
    </row>
    <row r="302" s="2" customFormat="1" ht="16.5" customHeight="1">
      <c r="A302" s="40"/>
      <c r="B302" s="41"/>
      <c r="C302" s="206" t="s">
        <v>364</v>
      </c>
      <c r="D302" s="206" t="s">
        <v>117</v>
      </c>
      <c r="E302" s="207" t="s">
        <v>365</v>
      </c>
      <c r="F302" s="208" t="s">
        <v>366</v>
      </c>
      <c r="G302" s="209" t="s">
        <v>354</v>
      </c>
      <c r="H302" s="210">
        <v>177.70699999999999</v>
      </c>
      <c r="I302" s="211"/>
      <c r="J302" s="212">
        <f>ROUND(I302*H302,2)</f>
        <v>0</v>
      </c>
      <c r="K302" s="208" t="s">
        <v>121</v>
      </c>
      <c r="L302" s="46"/>
      <c r="M302" s="213" t="s">
        <v>19</v>
      </c>
      <c r="N302" s="214" t="s">
        <v>43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130</v>
      </c>
      <c r="AT302" s="217" t="s">
        <v>117</v>
      </c>
      <c r="AU302" s="217" t="s">
        <v>82</v>
      </c>
      <c r="AY302" s="19" t="s">
        <v>114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80</v>
      </c>
      <c r="BK302" s="218">
        <f>ROUND(I302*H302,2)</f>
        <v>0</v>
      </c>
      <c r="BL302" s="19" t="s">
        <v>130</v>
      </c>
      <c r="BM302" s="217" t="s">
        <v>367</v>
      </c>
    </row>
    <row r="303" s="2" customFormat="1">
      <c r="A303" s="40"/>
      <c r="B303" s="41"/>
      <c r="C303" s="42"/>
      <c r="D303" s="219" t="s">
        <v>124</v>
      </c>
      <c r="E303" s="42"/>
      <c r="F303" s="220" t="s">
        <v>368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124</v>
      </c>
      <c r="AU303" s="19" t="s">
        <v>82</v>
      </c>
    </row>
    <row r="304" s="2" customFormat="1">
      <c r="A304" s="40"/>
      <c r="B304" s="41"/>
      <c r="C304" s="42"/>
      <c r="D304" s="224" t="s">
        <v>125</v>
      </c>
      <c r="E304" s="42"/>
      <c r="F304" s="225" t="s">
        <v>369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125</v>
      </c>
      <c r="AU304" s="19" t="s">
        <v>82</v>
      </c>
    </row>
    <row r="305" s="14" customFormat="1">
      <c r="A305" s="14"/>
      <c r="B305" s="236"/>
      <c r="C305" s="237"/>
      <c r="D305" s="219" t="s">
        <v>127</v>
      </c>
      <c r="E305" s="237"/>
      <c r="F305" s="239" t="s">
        <v>370</v>
      </c>
      <c r="G305" s="237"/>
      <c r="H305" s="240">
        <v>177.70699999999999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127</v>
      </c>
      <c r="AU305" s="246" t="s">
        <v>82</v>
      </c>
      <c r="AV305" s="14" t="s">
        <v>82</v>
      </c>
      <c r="AW305" s="14" t="s">
        <v>4</v>
      </c>
      <c r="AX305" s="14" t="s">
        <v>80</v>
      </c>
      <c r="AY305" s="246" t="s">
        <v>114</v>
      </c>
    </row>
    <row r="306" s="2" customFormat="1" ht="21.75" customHeight="1">
      <c r="A306" s="40"/>
      <c r="B306" s="41"/>
      <c r="C306" s="206" t="s">
        <v>371</v>
      </c>
      <c r="D306" s="206" t="s">
        <v>117</v>
      </c>
      <c r="E306" s="207" t="s">
        <v>372</v>
      </c>
      <c r="F306" s="208" t="s">
        <v>373</v>
      </c>
      <c r="G306" s="209" t="s">
        <v>354</v>
      </c>
      <c r="H306" s="210">
        <v>9.1859999999999999</v>
      </c>
      <c r="I306" s="211"/>
      <c r="J306" s="212">
        <f>ROUND(I306*H306,2)</f>
        <v>0</v>
      </c>
      <c r="K306" s="208" t="s">
        <v>121</v>
      </c>
      <c r="L306" s="46"/>
      <c r="M306" s="213" t="s">
        <v>19</v>
      </c>
      <c r="N306" s="214" t="s">
        <v>43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130</v>
      </c>
      <c r="AT306" s="217" t="s">
        <v>117</v>
      </c>
      <c r="AU306" s="217" t="s">
        <v>82</v>
      </c>
      <c r="AY306" s="19" t="s">
        <v>114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130</v>
      </c>
      <c r="BM306" s="217" t="s">
        <v>374</v>
      </c>
    </row>
    <row r="307" s="2" customFormat="1">
      <c r="A307" s="40"/>
      <c r="B307" s="41"/>
      <c r="C307" s="42"/>
      <c r="D307" s="219" t="s">
        <v>124</v>
      </c>
      <c r="E307" s="42"/>
      <c r="F307" s="220" t="s">
        <v>375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124</v>
      </c>
      <c r="AU307" s="19" t="s">
        <v>82</v>
      </c>
    </row>
    <row r="308" s="2" customFormat="1">
      <c r="A308" s="40"/>
      <c r="B308" s="41"/>
      <c r="C308" s="42"/>
      <c r="D308" s="224" t="s">
        <v>125</v>
      </c>
      <c r="E308" s="42"/>
      <c r="F308" s="225" t="s">
        <v>376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125</v>
      </c>
      <c r="AU308" s="19" t="s">
        <v>82</v>
      </c>
    </row>
    <row r="309" s="14" customFormat="1">
      <c r="A309" s="14"/>
      <c r="B309" s="236"/>
      <c r="C309" s="237"/>
      <c r="D309" s="219" t="s">
        <v>127</v>
      </c>
      <c r="E309" s="238" t="s">
        <v>19</v>
      </c>
      <c r="F309" s="239" t="s">
        <v>377</v>
      </c>
      <c r="G309" s="237"/>
      <c r="H309" s="240">
        <v>9.1859999999999999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127</v>
      </c>
      <c r="AU309" s="246" t="s">
        <v>82</v>
      </c>
      <c r="AV309" s="14" t="s">
        <v>82</v>
      </c>
      <c r="AW309" s="14" t="s">
        <v>33</v>
      </c>
      <c r="AX309" s="14" t="s">
        <v>72</v>
      </c>
      <c r="AY309" s="246" t="s">
        <v>114</v>
      </c>
    </row>
    <row r="310" s="15" customFormat="1">
      <c r="A310" s="15"/>
      <c r="B310" s="247"/>
      <c r="C310" s="248"/>
      <c r="D310" s="219" t="s">
        <v>127</v>
      </c>
      <c r="E310" s="249" t="s">
        <v>19</v>
      </c>
      <c r="F310" s="250" t="s">
        <v>129</v>
      </c>
      <c r="G310" s="248"/>
      <c r="H310" s="251">
        <v>9.1859999999999999</v>
      </c>
      <c r="I310" s="252"/>
      <c r="J310" s="248"/>
      <c r="K310" s="248"/>
      <c r="L310" s="253"/>
      <c r="M310" s="254"/>
      <c r="N310" s="255"/>
      <c r="O310" s="255"/>
      <c r="P310" s="255"/>
      <c r="Q310" s="255"/>
      <c r="R310" s="255"/>
      <c r="S310" s="255"/>
      <c r="T310" s="256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7" t="s">
        <v>127</v>
      </c>
      <c r="AU310" s="257" t="s">
        <v>82</v>
      </c>
      <c r="AV310" s="15" t="s">
        <v>130</v>
      </c>
      <c r="AW310" s="15" t="s">
        <v>33</v>
      </c>
      <c r="AX310" s="15" t="s">
        <v>80</v>
      </c>
      <c r="AY310" s="257" t="s">
        <v>114</v>
      </c>
    </row>
    <row r="311" s="2" customFormat="1" ht="16.5" customHeight="1">
      <c r="A311" s="40"/>
      <c r="B311" s="41"/>
      <c r="C311" s="206" t="s">
        <v>378</v>
      </c>
      <c r="D311" s="206" t="s">
        <v>117</v>
      </c>
      <c r="E311" s="207" t="s">
        <v>379</v>
      </c>
      <c r="F311" s="208" t="s">
        <v>380</v>
      </c>
      <c r="G311" s="209" t="s">
        <v>354</v>
      </c>
      <c r="H311" s="210">
        <v>0.16700000000000001</v>
      </c>
      <c r="I311" s="211"/>
      <c r="J311" s="212">
        <f>ROUND(I311*H311,2)</f>
        <v>0</v>
      </c>
      <c r="K311" s="208" t="s">
        <v>19</v>
      </c>
      <c r="L311" s="46"/>
      <c r="M311" s="213" t="s">
        <v>19</v>
      </c>
      <c r="N311" s="214" t="s">
        <v>43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130</v>
      </c>
      <c r="AT311" s="217" t="s">
        <v>117</v>
      </c>
      <c r="AU311" s="217" t="s">
        <v>82</v>
      </c>
      <c r="AY311" s="19" t="s">
        <v>114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80</v>
      </c>
      <c r="BK311" s="218">
        <f>ROUND(I311*H311,2)</f>
        <v>0</v>
      </c>
      <c r="BL311" s="19" t="s">
        <v>130</v>
      </c>
      <c r="BM311" s="217" t="s">
        <v>381</v>
      </c>
    </row>
    <row r="312" s="2" customFormat="1">
      <c r="A312" s="40"/>
      <c r="B312" s="41"/>
      <c r="C312" s="42"/>
      <c r="D312" s="219" t="s">
        <v>124</v>
      </c>
      <c r="E312" s="42"/>
      <c r="F312" s="220" t="s">
        <v>380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124</v>
      </c>
      <c r="AU312" s="19" t="s">
        <v>82</v>
      </c>
    </row>
    <row r="313" s="14" customFormat="1">
      <c r="A313" s="14"/>
      <c r="B313" s="236"/>
      <c r="C313" s="237"/>
      <c r="D313" s="219" t="s">
        <v>127</v>
      </c>
      <c r="E313" s="238" t="s">
        <v>19</v>
      </c>
      <c r="F313" s="239" t="s">
        <v>382</v>
      </c>
      <c r="G313" s="237"/>
      <c r="H313" s="240">
        <v>0.16700000000000001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6" t="s">
        <v>127</v>
      </c>
      <c r="AU313" s="246" t="s">
        <v>82</v>
      </c>
      <c r="AV313" s="14" t="s">
        <v>82</v>
      </c>
      <c r="AW313" s="14" t="s">
        <v>33</v>
      </c>
      <c r="AX313" s="14" t="s">
        <v>72</v>
      </c>
      <c r="AY313" s="246" t="s">
        <v>114</v>
      </c>
    </row>
    <row r="314" s="15" customFormat="1">
      <c r="A314" s="15"/>
      <c r="B314" s="247"/>
      <c r="C314" s="248"/>
      <c r="D314" s="219" t="s">
        <v>127</v>
      </c>
      <c r="E314" s="249" t="s">
        <v>19</v>
      </c>
      <c r="F314" s="250" t="s">
        <v>129</v>
      </c>
      <c r="G314" s="248"/>
      <c r="H314" s="251">
        <v>0.16700000000000001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7" t="s">
        <v>127</v>
      </c>
      <c r="AU314" s="257" t="s">
        <v>82</v>
      </c>
      <c r="AV314" s="15" t="s">
        <v>130</v>
      </c>
      <c r="AW314" s="15" t="s">
        <v>33</v>
      </c>
      <c r="AX314" s="15" t="s">
        <v>80</v>
      </c>
      <c r="AY314" s="257" t="s">
        <v>114</v>
      </c>
    </row>
    <row r="315" s="12" customFormat="1" ht="22.8" customHeight="1">
      <c r="A315" s="12"/>
      <c r="B315" s="190"/>
      <c r="C315" s="191"/>
      <c r="D315" s="192" t="s">
        <v>71</v>
      </c>
      <c r="E315" s="204" t="s">
        <v>383</v>
      </c>
      <c r="F315" s="204" t="s">
        <v>384</v>
      </c>
      <c r="G315" s="191"/>
      <c r="H315" s="191"/>
      <c r="I315" s="194"/>
      <c r="J315" s="205">
        <f>BK315</f>
        <v>0</v>
      </c>
      <c r="K315" s="191"/>
      <c r="L315" s="196"/>
      <c r="M315" s="197"/>
      <c r="N315" s="198"/>
      <c r="O315" s="198"/>
      <c r="P315" s="199">
        <f>SUM(P316:P318)</f>
        <v>0</v>
      </c>
      <c r="Q315" s="198"/>
      <c r="R315" s="199">
        <f>SUM(R316:R318)</f>
        <v>0</v>
      </c>
      <c r="S315" s="198"/>
      <c r="T315" s="200">
        <f>SUM(T316:T318)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1" t="s">
        <v>80</v>
      </c>
      <c r="AT315" s="202" t="s">
        <v>71</v>
      </c>
      <c r="AU315" s="202" t="s">
        <v>80</v>
      </c>
      <c r="AY315" s="201" t="s">
        <v>114</v>
      </c>
      <c r="BK315" s="203">
        <f>SUM(BK316:BK318)</f>
        <v>0</v>
      </c>
    </row>
    <row r="316" s="2" customFormat="1" ht="16.5" customHeight="1">
      <c r="A316" s="40"/>
      <c r="B316" s="41"/>
      <c r="C316" s="206" t="s">
        <v>385</v>
      </c>
      <c r="D316" s="206" t="s">
        <v>117</v>
      </c>
      <c r="E316" s="207" t="s">
        <v>386</v>
      </c>
      <c r="F316" s="208" t="s">
        <v>387</v>
      </c>
      <c r="G316" s="209" t="s">
        <v>354</v>
      </c>
      <c r="H316" s="210">
        <v>27.934999999999999</v>
      </c>
      <c r="I316" s="211"/>
      <c r="J316" s="212">
        <f>ROUND(I316*H316,2)</f>
        <v>0</v>
      </c>
      <c r="K316" s="208" t="s">
        <v>121</v>
      </c>
      <c r="L316" s="46"/>
      <c r="M316" s="213" t="s">
        <v>19</v>
      </c>
      <c r="N316" s="214" t="s">
        <v>43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130</v>
      </c>
      <c r="AT316" s="217" t="s">
        <v>117</v>
      </c>
      <c r="AU316" s="217" t="s">
        <v>82</v>
      </c>
      <c r="AY316" s="19" t="s">
        <v>114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80</v>
      </c>
      <c r="BK316" s="218">
        <f>ROUND(I316*H316,2)</f>
        <v>0</v>
      </c>
      <c r="BL316" s="19" t="s">
        <v>130</v>
      </c>
      <c r="BM316" s="217" t="s">
        <v>388</v>
      </c>
    </row>
    <row r="317" s="2" customFormat="1">
      <c r="A317" s="40"/>
      <c r="B317" s="41"/>
      <c r="C317" s="42"/>
      <c r="D317" s="219" t="s">
        <v>124</v>
      </c>
      <c r="E317" s="42"/>
      <c r="F317" s="220" t="s">
        <v>389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124</v>
      </c>
      <c r="AU317" s="19" t="s">
        <v>82</v>
      </c>
    </row>
    <row r="318" s="2" customFormat="1">
      <c r="A318" s="40"/>
      <c r="B318" s="41"/>
      <c r="C318" s="42"/>
      <c r="D318" s="224" t="s">
        <v>125</v>
      </c>
      <c r="E318" s="42"/>
      <c r="F318" s="225" t="s">
        <v>390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125</v>
      </c>
      <c r="AU318" s="19" t="s">
        <v>82</v>
      </c>
    </row>
    <row r="319" s="12" customFormat="1" ht="25.92" customHeight="1">
      <c r="A319" s="12"/>
      <c r="B319" s="190"/>
      <c r="C319" s="191"/>
      <c r="D319" s="192" t="s">
        <v>71</v>
      </c>
      <c r="E319" s="193" t="s">
        <v>391</v>
      </c>
      <c r="F319" s="193" t="s">
        <v>392</v>
      </c>
      <c r="G319" s="191"/>
      <c r="H319" s="191"/>
      <c r="I319" s="194"/>
      <c r="J319" s="195">
        <f>BK319</f>
        <v>0</v>
      </c>
      <c r="K319" s="191"/>
      <c r="L319" s="196"/>
      <c r="M319" s="197"/>
      <c r="N319" s="198"/>
      <c r="O319" s="198"/>
      <c r="P319" s="199">
        <f>P320</f>
        <v>0</v>
      </c>
      <c r="Q319" s="198"/>
      <c r="R319" s="199">
        <f>R320</f>
        <v>0.18876999999999999</v>
      </c>
      <c r="S319" s="198"/>
      <c r="T319" s="200">
        <f>T320</f>
        <v>0.16700000000000001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1" t="s">
        <v>82</v>
      </c>
      <c r="AT319" s="202" t="s">
        <v>71</v>
      </c>
      <c r="AU319" s="202" t="s">
        <v>72</v>
      </c>
      <c r="AY319" s="201" t="s">
        <v>114</v>
      </c>
      <c r="BK319" s="203">
        <f>BK320</f>
        <v>0</v>
      </c>
    </row>
    <row r="320" s="12" customFormat="1" ht="22.8" customHeight="1">
      <c r="A320" s="12"/>
      <c r="B320" s="190"/>
      <c r="C320" s="191"/>
      <c r="D320" s="192" t="s">
        <v>71</v>
      </c>
      <c r="E320" s="204" t="s">
        <v>393</v>
      </c>
      <c r="F320" s="204" t="s">
        <v>394</v>
      </c>
      <c r="G320" s="191"/>
      <c r="H320" s="191"/>
      <c r="I320" s="194"/>
      <c r="J320" s="205">
        <f>BK320</f>
        <v>0</v>
      </c>
      <c r="K320" s="191"/>
      <c r="L320" s="196"/>
      <c r="M320" s="197"/>
      <c r="N320" s="198"/>
      <c r="O320" s="198"/>
      <c r="P320" s="199">
        <f>SUM(P321:P353)</f>
        <v>0</v>
      </c>
      <c r="Q320" s="198"/>
      <c r="R320" s="199">
        <f>SUM(R321:R353)</f>
        <v>0.18876999999999999</v>
      </c>
      <c r="S320" s="198"/>
      <c r="T320" s="200">
        <f>SUM(T321:T353)</f>
        <v>0.16700000000000001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1" t="s">
        <v>82</v>
      </c>
      <c r="AT320" s="202" t="s">
        <v>71</v>
      </c>
      <c r="AU320" s="202" t="s">
        <v>80</v>
      </c>
      <c r="AY320" s="201" t="s">
        <v>114</v>
      </c>
      <c r="BK320" s="203">
        <f>SUM(BK321:BK353)</f>
        <v>0</v>
      </c>
    </row>
    <row r="321" s="2" customFormat="1" ht="16.5" customHeight="1">
      <c r="A321" s="40"/>
      <c r="B321" s="41"/>
      <c r="C321" s="206" t="s">
        <v>395</v>
      </c>
      <c r="D321" s="206" t="s">
        <v>117</v>
      </c>
      <c r="E321" s="207" t="s">
        <v>396</v>
      </c>
      <c r="F321" s="208" t="s">
        <v>397</v>
      </c>
      <c r="G321" s="209" t="s">
        <v>212</v>
      </c>
      <c r="H321" s="210">
        <v>100</v>
      </c>
      <c r="I321" s="211"/>
      <c r="J321" s="212">
        <f>ROUND(I321*H321,2)</f>
        <v>0</v>
      </c>
      <c r="K321" s="208" t="s">
        <v>121</v>
      </c>
      <c r="L321" s="46"/>
      <c r="M321" s="213" t="s">
        <v>19</v>
      </c>
      <c r="N321" s="214" t="s">
        <v>43</v>
      </c>
      <c r="O321" s="86"/>
      <c r="P321" s="215">
        <f>O321*H321</f>
        <v>0</v>
      </c>
      <c r="Q321" s="215">
        <v>0</v>
      </c>
      <c r="R321" s="215">
        <f>Q321*H321</f>
        <v>0</v>
      </c>
      <c r="S321" s="215">
        <v>0.00167</v>
      </c>
      <c r="T321" s="216">
        <f>S321*H321</f>
        <v>0.16700000000000001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283</v>
      </c>
      <c r="AT321" s="217" t="s">
        <v>117</v>
      </c>
      <c r="AU321" s="217" t="s">
        <v>82</v>
      </c>
      <c r="AY321" s="19" t="s">
        <v>114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80</v>
      </c>
      <c r="BK321" s="218">
        <f>ROUND(I321*H321,2)</f>
        <v>0</v>
      </c>
      <c r="BL321" s="19" t="s">
        <v>283</v>
      </c>
      <c r="BM321" s="217" t="s">
        <v>398</v>
      </c>
    </row>
    <row r="322" s="2" customFormat="1">
      <c r="A322" s="40"/>
      <c r="B322" s="41"/>
      <c r="C322" s="42"/>
      <c r="D322" s="219" t="s">
        <v>124</v>
      </c>
      <c r="E322" s="42"/>
      <c r="F322" s="220" t="s">
        <v>399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124</v>
      </c>
      <c r="AU322" s="19" t="s">
        <v>82</v>
      </c>
    </row>
    <row r="323" s="2" customFormat="1">
      <c r="A323" s="40"/>
      <c r="B323" s="41"/>
      <c r="C323" s="42"/>
      <c r="D323" s="224" t="s">
        <v>125</v>
      </c>
      <c r="E323" s="42"/>
      <c r="F323" s="225" t="s">
        <v>400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125</v>
      </c>
      <c r="AU323" s="19" t="s">
        <v>82</v>
      </c>
    </row>
    <row r="324" s="13" customFormat="1">
      <c r="A324" s="13"/>
      <c r="B324" s="226"/>
      <c r="C324" s="227"/>
      <c r="D324" s="219" t="s">
        <v>127</v>
      </c>
      <c r="E324" s="228" t="s">
        <v>19</v>
      </c>
      <c r="F324" s="229" t="s">
        <v>179</v>
      </c>
      <c r="G324" s="227"/>
      <c r="H324" s="228" t="s">
        <v>19</v>
      </c>
      <c r="I324" s="230"/>
      <c r="J324" s="227"/>
      <c r="K324" s="227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127</v>
      </c>
      <c r="AU324" s="235" t="s">
        <v>82</v>
      </c>
      <c r="AV324" s="13" t="s">
        <v>80</v>
      </c>
      <c r="AW324" s="13" t="s">
        <v>33</v>
      </c>
      <c r="AX324" s="13" t="s">
        <v>72</v>
      </c>
      <c r="AY324" s="235" t="s">
        <v>114</v>
      </c>
    </row>
    <row r="325" s="13" customFormat="1">
      <c r="A325" s="13"/>
      <c r="B325" s="226"/>
      <c r="C325" s="227"/>
      <c r="D325" s="219" t="s">
        <v>127</v>
      </c>
      <c r="E325" s="228" t="s">
        <v>19</v>
      </c>
      <c r="F325" s="229" t="s">
        <v>401</v>
      </c>
      <c r="G325" s="227"/>
      <c r="H325" s="228" t="s">
        <v>19</v>
      </c>
      <c r="I325" s="230"/>
      <c r="J325" s="227"/>
      <c r="K325" s="227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127</v>
      </c>
      <c r="AU325" s="235" t="s">
        <v>82</v>
      </c>
      <c r="AV325" s="13" t="s">
        <v>80</v>
      </c>
      <c r="AW325" s="13" t="s">
        <v>33</v>
      </c>
      <c r="AX325" s="13" t="s">
        <v>72</v>
      </c>
      <c r="AY325" s="235" t="s">
        <v>114</v>
      </c>
    </row>
    <row r="326" s="14" customFormat="1">
      <c r="A326" s="14"/>
      <c r="B326" s="236"/>
      <c r="C326" s="237"/>
      <c r="D326" s="219" t="s">
        <v>127</v>
      </c>
      <c r="E326" s="238" t="s">
        <v>19</v>
      </c>
      <c r="F326" s="239" t="s">
        <v>402</v>
      </c>
      <c r="G326" s="237"/>
      <c r="H326" s="240">
        <v>100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127</v>
      </c>
      <c r="AU326" s="246" t="s">
        <v>82</v>
      </c>
      <c r="AV326" s="14" t="s">
        <v>82</v>
      </c>
      <c r="AW326" s="14" t="s">
        <v>33</v>
      </c>
      <c r="AX326" s="14" t="s">
        <v>72</v>
      </c>
      <c r="AY326" s="246" t="s">
        <v>114</v>
      </c>
    </row>
    <row r="327" s="15" customFormat="1">
      <c r="A327" s="15"/>
      <c r="B327" s="247"/>
      <c r="C327" s="248"/>
      <c r="D327" s="219" t="s">
        <v>127</v>
      </c>
      <c r="E327" s="249" t="s">
        <v>19</v>
      </c>
      <c r="F327" s="250" t="s">
        <v>129</v>
      </c>
      <c r="G327" s="248"/>
      <c r="H327" s="251">
        <v>100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7" t="s">
        <v>127</v>
      </c>
      <c r="AU327" s="257" t="s">
        <v>82</v>
      </c>
      <c r="AV327" s="15" t="s">
        <v>130</v>
      </c>
      <c r="AW327" s="15" t="s">
        <v>33</v>
      </c>
      <c r="AX327" s="15" t="s">
        <v>80</v>
      </c>
      <c r="AY327" s="257" t="s">
        <v>114</v>
      </c>
    </row>
    <row r="328" s="2" customFormat="1" ht="16.5" customHeight="1">
      <c r="A328" s="40"/>
      <c r="B328" s="41"/>
      <c r="C328" s="206" t="s">
        <v>403</v>
      </c>
      <c r="D328" s="206" t="s">
        <v>117</v>
      </c>
      <c r="E328" s="207" t="s">
        <v>404</v>
      </c>
      <c r="F328" s="208" t="s">
        <v>405</v>
      </c>
      <c r="G328" s="209" t="s">
        <v>212</v>
      </c>
      <c r="H328" s="210">
        <v>37</v>
      </c>
      <c r="I328" s="211"/>
      <c r="J328" s="212">
        <f>ROUND(I328*H328,2)</f>
        <v>0</v>
      </c>
      <c r="K328" s="208" t="s">
        <v>121</v>
      </c>
      <c r="L328" s="46"/>
      <c r="M328" s="213" t="s">
        <v>19</v>
      </c>
      <c r="N328" s="214" t="s">
        <v>43</v>
      </c>
      <c r="O328" s="86"/>
      <c r="P328" s="215">
        <f>O328*H328</f>
        <v>0</v>
      </c>
      <c r="Q328" s="215">
        <v>0.00297</v>
      </c>
      <c r="R328" s="215">
        <f>Q328*H328</f>
        <v>0.10989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283</v>
      </c>
      <c r="AT328" s="217" t="s">
        <v>117</v>
      </c>
      <c r="AU328" s="217" t="s">
        <v>82</v>
      </c>
      <c r="AY328" s="19" t="s">
        <v>114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80</v>
      </c>
      <c r="BK328" s="218">
        <f>ROUND(I328*H328,2)</f>
        <v>0</v>
      </c>
      <c r="BL328" s="19" t="s">
        <v>283</v>
      </c>
      <c r="BM328" s="217" t="s">
        <v>406</v>
      </c>
    </row>
    <row r="329" s="2" customFormat="1">
      <c r="A329" s="40"/>
      <c r="B329" s="41"/>
      <c r="C329" s="42"/>
      <c r="D329" s="219" t="s">
        <v>124</v>
      </c>
      <c r="E329" s="42"/>
      <c r="F329" s="220" t="s">
        <v>407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124</v>
      </c>
      <c r="AU329" s="19" t="s">
        <v>82</v>
      </c>
    </row>
    <row r="330" s="2" customFormat="1">
      <c r="A330" s="40"/>
      <c r="B330" s="41"/>
      <c r="C330" s="42"/>
      <c r="D330" s="224" t="s">
        <v>125</v>
      </c>
      <c r="E330" s="42"/>
      <c r="F330" s="225" t="s">
        <v>408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125</v>
      </c>
      <c r="AU330" s="19" t="s">
        <v>82</v>
      </c>
    </row>
    <row r="331" s="13" customFormat="1">
      <c r="A331" s="13"/>
      <c r="B331" s="226"/>
      <c r="C331" s="227"/>
      <c r="D331" s="219" t="s">
        <v>127</v>
      </c>
      <c r="E331" s="228" t="s">
        <v>19</v>
      </c>
      <c r="F331" s="229" t="s">
        <v>179</v>
      </c>
      <c r="G331" s="227"/>
      <c r="H331" s="228" t="s">
        <v>19</v>
      </c>
      <c r="I331" s="230"/>
      <c r="J331" s="227"/>
      <c r="K331" s="227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127</v>
      </c>
      <c r="AU331" s="235" t="s">
        <v>82</v>
      </c>
      <c r="AV331" s="13" t="s">
        <v>80</v>
      </c>
      <c r="AW331" s="13" t="s">
        <v>33</v>
      </c>
      <c r="AX331" s="13" t="s">
        <v>72</v>
      </c>
      <c r="AY331" s="235" t="s">
        <v>114</v>
      </c>
    </row>
    <row r="332" s="13" customFormat="1">
      <c r="A332" s="13"/>
      <c r="B332" s="226"/>
      <c r="C332" s="227"/>
      <c r="D332" s="219" t="s">
        <v>127</v>
      </c>
      <c r="E332" s="228" t="s">
        <v>19</v>
      </c>
      <c r="F332" s="229" t="s">
        <v>409</v>
      </c>
      <c r="G332" s="227"/>
      <c r="H332" s="228" t="s">
        <v>19</v>
      </c>
      <c r="I332" s="230"/>
      <c r="J332" s="227"/>
      <c r="K332" s="227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127</v>
      </c>
      <c r="AU332" s="235" t="s">
        <v>82</v>
      </c>
      <c r="AV332" s="13" t="s">
        <v>80</v>
      </c>
      <c r="AW332" s="13" t="s">
        <v>33</v>
      </c>
      <c r="AX332" s="13" t="s">
        <v>72</v>
      </c>
      <c r="AY332" s="235" t="s">
        <v>114</v>
      </c>
    </row>
    <row r="333" s="14" customFormat="1">
      <c r="A333" s="14"/>
      <c r="B333" s="236"/>
      <c r="C333" s="237"/>
      <c r="D333" s="219" t="s">
        <v>127</v>
      </c>
      <c r="E333" s="238" t="s">
        <v>19</v>
      </c>
      <c r="F333" s="239" t="s">
        <v>410</v>
      </c>
      <c r="G333" s="237"/>
      <c r="H333" s="240">
        <v>37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127</v>
      </c>
      <c r="AU333" s="246" t="s">
        <v>82</v>
      </c>
      <c r="AV333" s="14" t="s">
        <v>82</v>
      </c>
      <c r="AW333" s="14" t="s">
        <v>33</v>
      </c>
      <c r="AX333" s="14" t="s">
        <v>72</v>
      </c>
      <c r="AY333" s="246" t="s">
        <v>114</v>
      </c>
    </row>
    <row r="334" s="15" customFormat="1">
      <c r="A334" s="15"/>
      <c r="B334" s="247"/>
      <c r="C334" s="248"/>
      <c r="D334" s="219" t="s">
        <v>127</v>
      </c>
      <c r="E334" s="249" t="s">
        <v>19</v>
      </c>
      <c r="F334" s="250" t="s">
        <v>129</v>
      </c>
      <c r="G334" s="248"/>
      <c r="H334" s="251">
        <v>37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7" t="s">
        <v>127</v>
      </c>
      <c r="AU334" s="257" t="s">
        <v>82</v>
      </c>
      <c r="AV334" s="15" t="s">
        <v>130</v>
      </c>
      <c r="AW334" s="15" t="s">
        <v>33</v>
      </c>
      <c r="AX334" s="15" t="s">
        <v>80</v>
      </c>
      <c r="AY334" s="257" t="s">
        <v>114</v>
      </c>
    </row>
    <row r="335" s="2" customFormat="1" ht="16.5" customHeight="1">
      <c r="A335" s="40"/>
      <c r="B335" s="41"/>
      <c r="C335" s="206" t="s">
        <v>411</v>
      </c>
      <c r="D335" s="206" t="s">
        <v>117</v>
      </c>
      <c r="E335" s="207" t="s">
        <v>412</v>
      </c>
      <c r="F335" s="208" t="s">
        <v>413</v>
      </c>
      <c r="G335" s="209" t="s">
        <v>212</v>
      </c>
      <c r="H335" s="210">
        <v>68</v>
      </c>
      <c r="I335" s="211"/>
      <c r="J335" s="212">
        <f>ROUND(I335*H335,2)</f>
        <v>0</v>
      </c>
      <c r="K335" s="208" t="s">
        <v>121</v>
      </c>
      <c r="L335" s="46"/>
      <c r="M335" s="213" t="s">
        <v>19</v>
      </c>
      <c r="N335" s="214" t="s">
        <v>43</v>
      </c>
      <c r="O335" s="86"/>
      <c r="P335" s="215">
        <f>O335*H335</f>
        <v>0</v>
      </c>
      <c r="Q335" s="215">
        <v>0.00116</v>
      </c>
      <c r="R335" s="215">
        <f>Q335*H335</f>
        <v>0.078880000000000006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283</v>
      </c>
      <c r="AT335" s="217" t="s">
        <v>117</v>
      </c>
      <c r="AU335" s="217" t="s">
        <v>82</v>
      </c>
      <c r="AY335" s="19" t="s">
        <v>114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283</v>
      </c>
      <c r="BM335" s="217" t="s">
        <v>414</v>
      </c>
    </row>
    <row r="336" s="2" customFormat="1">
      <c r="A336" s="40"/>
      <c r="B336" s="41"/>
      <c r="C336" s="42"/>
      <c r="D336" s="219" t="s">
        <v>124</v>
      </c>
      <c r="E336" s="42"/>
      <c r="F336" s="220" t="s">
        <v>415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124</v>
      </c>
      <c r="AU336" s="19" t="s">
        <v>82</v>
      </c>
    </row>
    <row r="337" s="2" customFormat="1">
      <c r="A337" s="40"/>
      <c r="B337" s="41"/>
      <c r="C337" s="42"/>
      <c r="D337" s="224" t="s">
        <v>125</v>
      </c>
      <c r="E337" s="42"/>
      <c r="F337" s="225" t="s">
        <v>416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125</v>
      </c>
      <c r="AU337" s="19" t="s">
        <v>82</v>
      </c>
    </row>
    <row r="338" s="13" customFormat="1">
      <c r="A338" s="13"/>
      <c r="B338" s="226"/>
      <c r="C338" s="227"/>
      <c r="D338" s="219" t="s">
        <v>127</v>
      </c>
      <c r="E338" s="228" t="s">
        <v>19</v>
      </c>
      <c r="F338" s="229" t="s">
        <v>179</v>
      </c>
      <c r="G338" s="227"/>
      <c r="H338" s="228" t="s">
        <v>19</v>
      </c>
      <c r="I338" s="230"/>
      <c r="J338" s="227"/>
      <c r="K338" s="227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127</v>
      </c>
      <c r="AU338" s="235" t="s">
        <v>82</v>
      </c>
      <c r="AV338" s="13" t="s">
        <v>80</v>
      </c>
      <c r="AW338" s="13" t="s">
        <v>33</v>
      </c>
      <c r="AX338" s="13" t="s">
        <v>72</v>
      </c>
      <c r="AY338" s="235" t="s">
        <v>114</v>
      </c>
    </row>
    <row r="339" s="13" customFormat="1">
      <c r="A339" s="13"/>
      <c r="B339" s="226"/>
      <c r="C339" s="227"/>
      <c r="D339" s="219" t="s">
        <v>127</v>
      </c>
      <c r="E339" s="228" t="s">
        <v>19</v>
      </c>
      <c r="F339" s="229" t="s">
        <v>417</v>
      </c>
      <c r="G339" s="227"/>
      <c r="H339" s="228" t="s">
        <v>19</v>
      </c>
      <c r="I339" s="230"/>
      <c r="J339" s="227"/>
      <c r="K339" s="227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127</v>
      </c>
      <c r="AU339" s="235" t="s">
        <v>82</v>
      </c>
      <c r="AV339" s="13" t="s">
        <v>80</v>
      </c>
      <c r="AW339" s="13" t="s">
        <v>33</v>
      </c>
      <c r="AX339" s="13" t="s">
        <v>72</v>
      </c>
      <c r="AY339" s="235" t="s">
        <v>114</v>
      </c>
    </row>
    <row r="340" s="14" customFormat="1">
      <c r="A340" s="14"/>
      <c r="B340" s="236"/>
      <c r="C340" s="237"/>
      <c r="D340" s="219" t="s">
        <v>127</v>
      </c>
      <c r="E340" s="238" t="s">
        <v>19</v>
      </c>
      <c r="F340" s="239" t="s">
        <v>245</v>
      </c>
      <c r="G340" s="237"/>
      <c r="H340" s="240">
        <v>68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127</v>
      </c>
      <c r="AU340" s="246" t="s">
        <v>82</v>
      </c>
      <c r="AV340" s="14" t="s">
        <v>82</v>
      </c>
      <c r="AW340" s="14" t="s">
        <v>33</v>
      </c>
      <c r="AX340" s="14" t="s">
        <v>72</v>
      </c>
      <c r="AY340" s="246" t="s">
        <v>114</v>
      </c>
    </row>
    <row r="341" s="15" customFormat="1">
      <c r="A341" s="15"/>
      <c r="B341" s="247"/>
      <c r="C341" s="248"/>
      <c r="D341" s="219" t="s">
        <v>127</v>
      </c>
      <c r="E341" s="249" t="s">
        <v>19</v>
      </c>
      <c r="F341" s="250" t="s">
        <v>129</v>
      </c>
      <c r="G341" s="248"/>
      <c r="H341" s="251">
        <v>68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7" t="s">
        <v>127</v>
      </c>
      <c r="AU341" s="257" t="s">
        <v>82</v>
      </c>
      <c r="AV341" s="15" t="s">
        <v>130</v>
      </c>
      <c r="AW341" s="15" t="s">
        <v>33</v>
      </c>
      <c r="AX341" s="15" t="s">
        <v>80</v>
      </c>
      <c r="AY341" s="257" t="s">
        <v>114</v>
      </c>
    </row>
    <row r="342" s="2" customFormat="1" ht="16.5" customHeight="1">
      <c r="A342" s="40"/>
      <c r="B342" s="41"/>
      <c r="C342" s="206" t="s">
        <v>418</v>
      </c>
      <c r="D342" s="206" t="s">
        <v>117</v>
      </c>
      <c r="E342" s="207" t="s">
        <v>419</v>
      </c>
      <c r="F342" s="208" t="s">
        <v>420</v>
      </c>
      <c r="G342" s="209" t="s">
        <v>421</v>
      </c>
      <c r="H342" s="210">
        <v>80</v>
      </c>
      <c r="I342" s="211"/>
      <c r="J342" s="212">
        <f>ROUND(I342*H342,2)</f>
        <v>0</v>
      </c>
      <c r="K342" s="208" t="s">
        <v>19</v>
      </c>
      <c r="L342" s="46"/>
      <c r="M342" s="213" t="s">
        <v>19</v>
      </c>
      <c r="N342" s="214" t="s">
        <v>43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283</v>
      </c>
      <c r="AT342" s="217" t="s">
        <v>117</v>
      </c>
      <c r="AU342" s="217" t="s">
        <v>82</v>
      </c>
      <c r="AY342" s="19" t="s">
        <v>114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80</v>
      </c>
      <c r="BK342" s="218">
        <f>ROUND(I342*H342,2)</f>
        <v>0</v>
      </c>
      <c r="BL342" s="19" t="s">
        <v>283</v>
      </c>
      <c r="BM342" s="217" t="s">
        <v>422</v>
      </c>
    </row>
    <row r="343" s="2" customFormat="1">
      <c r="A343" s="40"/>
      <c r="B343" s="41"/>
      <c r="C343" s="42"/>
      <c r="D343" s="219" t="s">
        <v>124</v>
      </c>
      <c r="E343" s="42"/>
      <c r="F343" s="220" t="s">
        <v>420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124</v>
      </c>
      <c r="AU343" s="19" t="s">
        <v>82</v>
      </c>
    </row>
    <row r="344" s="13" customFormat="1">
      <c r="A344" s="13"/>
      <c r="B344" s="226"/>
      <c r="C344" s="227"/>
      <c r="D344" s="219" t="s">
        <v>127</v>
      </c>
      <c r="E344" s="228" t="s">
        <v>19</v>
      </c>
      <c r="F344" s="229" t="s">
        <v>179</v>
      </c>
      <c r="G344" s="227"/>
      <c r="H344" s="228" t="s">
        <v>19</v>
      </c>
      <c r="I344" s="230"/>
      <c r="J344" s="227"/>
      <c r="K344" s="227"/>
      <c r="L344" s="231"/>
      <c r="M344" s="232"/>
      <c r="N344" s="233"/>
      <c r="O344" s="233"/>
      <c r="P344" s="233"/>
      <c r="Q344" s="233"/>
      <c r="R344" s="233"/>
      <c r="S344" s="233"/>
      <c r="T344" s="23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5" t="s">
        <v>127</v>
      </c>
      <c r="AU344" s="235" t="s">
        <v>82</v>
      </c>
      <c r="AV344" s="13" t="s">
        <v>80</v>
      </c>
      <c r="AW344" s="13" t="s">
        <v>33</v>
      </c>
      <c r="AX344" s="13" t="s">
        <v>72</v>
      </c>
      <c r="AY344" s="235" t="s">
        <v>114</v>
      </c>
    </row>
    <row r="345" s="13" customFormat="1">
      <c r="A345" s="13"/>
      <c r="B345" s="226"/>
      <c r="C345" s="227"/>
      <c r="D345" s="219" t="s">
        <v>127</v>
      </c>
      <c r="E345" s="228" t="s">
        <v>19</v>
      </c>
      <c r="F345" s="229" t="s">
        <v>417</v>
      </c>
      <c r="G345" s="227"/>
      <c r="H345" s="228" t="s">
        <v>19</v>
      </c>
      <c r="I345" s="230"/>
      <c r="J345" s="227"/>
      <c r="K345" s="227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127</v>
      </c>
      <c r="AU345" s="235" t="s">
        <v>82</v>
      </c>
      <c r="AV345" s="13" t="s">
        <v>80</v>
      </c>
      <c r="AW345" s="13" t="s">
        <v>33</v>
      </c>
      <c r="AX345" s="13" t="s">
        <v>72</v>
      </c>
      <c r="AY345" s="235" t="s">
        <v>114</v>
      </c>
    </row>
    <row r="346" s="14" customFormat="1">
      <c r="A346" s="14"/>
      <c r="B346" s="236"/>
      <c r="C346" s="237"/>
      <c r="D346" s="219" t="s">
        <v>127</v>
      </c>
      <c r="E346" s="238" t="s">
        <v>19</v>
      </c>
      <c r="F346" s="239" t="s">
        <v>423</v>
      </c>
      <c r="G346" s="237"/>
      <c r="H346" s="240">
        <v>80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6" t="s">
        <v>127</v>
      </c>
      <c r="AU346" s="246" t="s">
        <v>82</v>
      </c>
      <c r="AV346" s="14" t="s">
        <v>82</v>
      </c>
      <c r="AW346" s="14" t="s">
        <v>33</v>
      </c>
      <c r="AX346" s="14" t="s">
        <v>72</v>
      </c>
      <c r="AY346" s="246" t="s">
        <v>114</v>
      </c>
    </row>
    <row r="347" s="15" customFormat="1">
      <c r="A347" s="15"/>
      <c r="B347" s="247"/>
      <c r="C347" s="248"/>
      <c r="D347" s="219" t="s">
        <v>127</v>
      </c>
      <c r="E347" s="249" t="s">
        <v>19</v>
      </c>
      <c r="F347" s="250" t="s">
        <v>129</v>
      </c>
      <c r="G347" s="248"/>
      <c r="H347" s="251">
        <v>80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7" t="s">
        <v>127</v>
      </c>
      <c r="AU347" s="257" t="s">
        <v>82</v>
      </c>
      <c r="AV347" s="15" t="s">
        <v>130</v>
      </c>
      <c r="AW347" s="15" t="s">
        <v>33</v>
      </c>
      <c r="AX347" s="15" t="s">
        <v>80</v>
      </c>
      <c r="AY347" s="257" t="s">
        <v>114</v>
      </c>
    </row>
    <row r="348" s="2" customFormat="1" ht="16.5" customHeight="1">
      <c r="A348" s="40"/>
      <c r="B348" s="41"/>
      <c r="C348" s="206" t="s">
        <v>424</v>
      </c>
      <c r="D348" s="206" t="s">
        <v>117</v>
      </c>
      <c r="E348" s="207" t="s">
        <v>425</v>
      </c>
      <c r="F348" s="208" t="s">
        <v>426</v>
      </c>
      <c r="G348" s="209" t="s">
        <v>354</v>
      </c>
      <c r="H348" s="210">
        <v>0.189</v>
      </c>
      <c r="I348" s="211"/>
      <c r="J348" s="212">
        <f>ROUND(I348*H348,2)</f>
        <v>0</v>
      </c>
      <c r="K348" s="208" t="s">
        <v>121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283</v>
      </c>
      <c r="AT348" s="217" t="s">
        <v>117</v>
      </c>
      <c r="AU348" s="217" t="s">
        <v>82</v>
      </c>
      <c r="AY348" s="19" t="s">
        <v>114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283</v>
      </c>
      <c r="BM348" s="217" t="s">
        <v>427</v>
      </c>
    </row>
    <row r="349" s="2" customFormat="1">
      <c r="A349" s="40"/>
      <c r="B349" s="41"/>
      <c r="C349" s="42"/>
      <c r="D349" s="219" t="s">
        <v>124</v>
      </c>
      <c r="E349" s="42"/>
      <c r="F349" s="220" t="s">
        <v>428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124</v>
      </c>
      <c r="AU349" s="19" t="s">
        <v>82</v>
      </c>
    </row>
    <row r="350" s="2" customFormat="1">
      <c r="A350" s="40"/>
      <c r="B350" s="41"/>
      <c r="C350" s="42"/>
      <c r="D350" s="224" t="s">
        <v>125</v>
      </c>
      <c r="E350" s="42"/>
      <c r="F350" s="225" t="s">
        <v>429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125</v>
      </c>
      <c r="AU350" s="19" t="s">
        <v>82</v>
      </c>
    </row>
    <row r="351" s="2" customFormat="1" ht="16.5" customHeight="1">
      <c r="A351" s="40"/>
      <c r="B351" s="41"/>
      <c r="C351" s="206" t="s">
        <v>430</v>
      </c>
      <c r="D351" s="206" t="s">
        <v>117</v>
      </c>
      <c r="E351" s="207" t="s">
        <v>431</v>
      </c>
      <c r="F351" s="208" t="s">
        <v>432</v>
      </c>
      <c r="G351" s="209" t="s">
        <v>354</v>
      </c>
      <c r="H351" s="210">
        <v>0.189</v>
      </c>
      <c r="I351" s="211"/>
      <c r="J351" s="212">
        <f>ROUND(I351*H351,2)</f>
        <v>0</v>
      </c>
      <c r="K351" s="208" t="s">
        <v>121</v>
      </c>
      <c r="L351" s="46"/>
      <c r="M351" s="213" t="s">
        <v>19</v>
      </c>
      <c r="N351" s="214" t="s">
        <v>43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283</v>
      </c>
      <c r="AT351" s="217" t="s">
        <v>117</v>
      </c>
      <c r="AU351" s="217" t="s">
        <v>82</v>
      </c>
      <c r="AY351" s="19" t="s">
        <v>114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80</v>
      </c>
      <c r="BK351" s="218">
        <f>ROUND(I351*H351,2)</f>
        <v>0</v>
      </c>
      <c r="BL351" s="19" t="s">
        <v>283</v>
      </c>
      <c r="BM351" s="217" t="s">
        <v>433</v>
      </c>
    </row>
    <row r="352" s="2" customFormat="1">
      <c r="A352" s="40"/>
      <c r="B352" s="41"/>
      <c r="C352" s="42"/>
      <c r="D352" s="219" t="s">
        <v>124</v>
      </c>
      <c r="E352" s="42"/>
      <c r="F352" s="220" t="s">
        <v>434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124</v>
      </c>
      <c r="AU352" s="19" t="s">
        <v>82</v>
      </c>
    </row>
    <row r="353" s="2" customFormat="1">
      <c r="A353" s="40"/>
      <c r="B353" s="41"/>
      <c r="C353" s="42"/>
      <c r="D353" s="224" t="s">
        <v>125</v>
      </c>
      <c r="E353" s="42"/>
      <c r="F353" s="225" t="s">
        <v>435</v>
      </c>
      <c r="G353" s="42"/>
      <c r="H353" s="42"/>
      <c r="I353" s="221"/>
      <c r="J353" s="42"/>
      <c r="K353" s="42"/>
      <c r="L353" s="46"/>
      <c r="M353" s="258"/>
      <c r="N353" s="259"/>
      <c r="O353" s="260"/>
      <c r="P353" s="260"/>
      <c r="Q353" s="260"/>
      <c r="R353" s="260"/>
      <c r="S353" s="260"/>
      <c r="T353" s="261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125</v>
      </c>
      <c r="AU353" s="19" t="s">
        <v>82</v>
      </c>
    </row>
    <row r="354" s="2" customFormat="1" ht="6.96" customHeight="1">
      <c r="A354" s="40"/>
      <c r="B354" s="61"/>
      <c r="C354" s="62"/>
      <c r="D354" s="62"/>
      <c r="E354" s="62"/>
      <c r="F354" s="62"/>
      <c r="G354" s="62"/>
      <c r="H354" s="62"/>
      <c r="I354" s="62"/>
      <c r="J354" s="62"/>
      <c r="K354" s="62"/>
      <c r="L354" s="46"/>
      <c r="M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</row>
  </sheetData>
  <sheetProtection sheet="1" autoFilter="0" formatColumns="0" formatRows="0" objects="1" scenarios="1" spinCount="100000" saltValue="mGJU7WM+HmooI9bLRHD/TYw7lzc3EChbQg44v58JI5mJJ1bmRK6jtC7pZUS7JWQvn3Vtr9jnQqk3KUZ7RkPLfQ==" hashValue="DcNuF78vttFh2DorDUlKSGMGpje5isPftIptIsqBbZ+/5PnC2gFwgGlUDflF27Ej4IW/G6hnjNJVRbkjOMBYKQ==" algorithmName="SHA-512" password="CC35"/>
  <autoFilter ref="C85:K35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2/622142001"/>
    <hyperlink ref="F98" r:id="rId2" display="https://podminky.urs.cz/item/CS_URS_2022_02/622151001"/>
    <hyperlink ref="F105" r:id="rId3" display="https://podminky.urs.cz/item/CS_URS_2022_02/622221031"/>
    <hyperlink ref="F130" r:id="rId4" display="https://podminky.urs.cz/item/CS_URS_2022_02/622222051"/>
    <hyperlink ref="F155" r:id="rId5" display="https://podminky.urs.cz/item/CS_URS_2022_02/622252001"/>
    <hyperlink ref="F165" r:id="rId6" display="https://podminky.urs.cz/item/CS_URS_2022_02/622252002"/>
    <hyperlink ref="F205" r:id="rId7" display="https://podminky.urs.cz/item/CS_URS_2022_02/622335102"/>
    <hyperlink ref="F213" r:id="rId8" display="https://podminky.urs.cz/item/CS_URS_2022_02/622531022"/>
    <hyperlink ref="F233" r:id="rId9" display="https://podminky.urs.cz/item/CS_URS_2022_02/629991011"/>
    <hyperlink ref="F241" r:id="rId10" display="https://podminky.urs.cz/item/CS_URS_2022_02/941111132"/>
    <hyperlink ref="F248" r:id="rId11" display="https://podminky.urs.cz/item/CS_URS_2022_02/941111232"/>
    <hyperlink ref="F253" r:id="rId12" display="https://podminky.urs.cz/item/CS_URS_2022_02/941111832"/>
    <hyperlink ref="F256" r:id="rId13" display="https://podminky.urs.cz/item/CS_URS_2022_02/966080101"/>
    <hyperlink ref="F298" r:id="rId14" display="https://podminky.urs.cz/item/CS_URS_2022_02/997013216"/>
    <hyperlink ref="F301" r:id="rId15" display="https://podminky.urs.cz/item/CS_URS_2022_02/997013501"/>
    <hyperlink ref="F304" r:id="rId16" display="https://podminky.urs.cz/item/CS_URS_2022_02/997013509"/>
    <hyperlink ref="F308" r:id="rId17" display="https://podminky.urs.cz/item/CS_URS_2022_02/997013631"/>
    <hyperlink ref="F318" r:id="rId18" display="https://podminky.urs.cz/item/CS_URS_2022_02/998018003"/>
    <hyperlink ref="F323" r:id="rId19" display="https://podminky.urs.cz/item/CS_URS_2022_02/764002851"/>
    <hyperlink ref="F330" r:id="rId20" display="https://podminky.urs.cz/item/CS_URS_2022_02/764212664"/>
    <hyperlink ref="F337" r:id="rId21" display="https://podminky.urs.cz/item/CS_URS_2022_02/764226406"/>
    <hyperlink ref="F350" r:id="rId22" display="https://podminky.urs.cz/item/CS_URS_2022_02/998764103"/>
    <hyperlink ref="F353" r:id="rId23" display="https://podminky.urs.cz/item/CS_URS_2022_02/998764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7" customFormat="1" ht="45" customHeight="1">
      <c r="B3" s="287"/>
      <c r="C3" s="288" t="s">
        <v>436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437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438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439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440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441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442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443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444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445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446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79</v>
      </c>
      <c r="F18" s="294" t="s">
        <v>447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448</v>
      </c>
      <c r="F19" s="294" t="s">
        <v>449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450</v>
      </c>
      <c r="F20" s="294" t="s">
        <v>451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452</v>
      </c>
      <c r="F21" s="294" t="s">
        <v>78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453</v>
      </c>
      <c r="F22" s="294" t="s">
        <v>454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455</v>
      </c>
      <c r="F23" s="294" t="s">
        <v>456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457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458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459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460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461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462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463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464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465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99</v>
      </c>
      <c r="F36" s="294"/>
      <c r="G36" s="294" t="s">
        <v>466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467</v>
      </c>
      <c r="F37" s="294"/>
      <c r="G37" s="294" t="s">
        <v>468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469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470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100</v>
      </c>
      <c r="F40" s="294"/>
      <c r="G40" s="294" t="s">
        <v>471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101</v>
      </c>
      <c r="F41" s="294"/>
      <c r="G41" s="294" t="s">
        <v>472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473</v>
      </c>
      <c r="F42" s="294"/>
      <c r="G42" s="294" t="s">
        <v>474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475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476</v>
      </c>
      <c r="F44" s="294"/>
      <c r="G44" s="294" t="s">
        <v>477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103</v>
      </c>
      <c r="F45" s="294"/>
      <c r="G45" s="294" t="s">
        <v>478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479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480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481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482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483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484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485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486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487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488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489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490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491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492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493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494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495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496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497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498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499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500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501</v>
      </c>
      <c r="D76" s="312"/>
      <c r="E76" s="312"/>
      <c r="F76" s="312" t="s">
        <v>502</v>
      </c>
      <c r="G76" s="313"/>
      <c r="H76" s="312" t="s">
        <v>54</v>
      </c>
      <c r="I76" s="312" t="s">
        <v>57</v>
      </c>
      <c r="J76" s="312" t="s">
        <v>503</v>
      </c>
      <c r="K76" s="311"/>
    </row>
    <row r="77" s="1" customFormat="1" ht="17.25" customHeight="1">
      <c r="B77" s="309"/>
      <c r="C77" s="314" t="s">
        <v>504</v>
      </c>
      <c r="D77" s="314"/>
      <c r="E77" s="314"/>
      <c r="F77" s="315" t="s">
        <v>505</v>
      </c>
      <c r="G77" s="316"/>
      <c r="H77" s="314"/>
      <c r="I77" s="314"/>
      <c r="J77" s="314" t="s">
        <v>506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507</v>
      </c>
      <c r="G79" s="321"/>
      <c r="H79" s="297" t="s">
        <v>508</v>
      </c>
      <c r="I79" s="297" t="s">
        <v>509</v>
      </c>
      <c r="J79" s="297">
        <v>20</v>
      </c>
      <c r="K79" s="311"/>
    </row>
    <row r="80" s="1" customFormat="1" ht="15" customHeight="1">
      <c r="B80" s="309"/>
      <c r="C80" s="297" t="s">
        <v>510</v>
      </c>
      <c r="D80" s="297"/>
      <c r="E80" s="297"/>
      <c r="F80" s="320" t="s">
        <v>507</v>
      </c>
      <c r="G80" s="321"/>
      <c r="H80" s="297" t="s">
        <v>511</v>
      </c>
      <c r="I80" s="297" t="s">
        <v>509</v>
      </c>
      <c r="J80" s="297">
        <v>120</v>
      </c>
      <c r="K80" s="311"/>
    </row>
    <row r="81" s="1" customFormat="1" ht="15" customHeight="1">
      <c r="B81" s="322"/>
      <c r="C81" s="297" t="s">
        <v>512</v>
      </c>
      <c r="D81" s="297"/>
      <c r="E81" s="297"/>
      <c r="F81" s="320" t="s">
        <v>513</v>
      </c>
      <c r="G81" s="321"/>
      <c r="H81" s="297" t="s">
        <v>514</v>
      </c>
      <c r="I81" s="297" t="s">
        <v>509</v>
      </c>
      <c r="J81" s="297">
        <v>50</v>
      </c>
      <c r="K81" s="311"/>
    </row>
    <row r="82" s="1" customFormat="1" ht="15" customHeight="1">
      <c r="B82" s="322"/>
      <c r="C82" s="297" t="s">
        <v>515</v>
      </c>
      <c r="D82" s="297"/>
      <c r="E82" s="297"/>
      <c r="F82" s="320" t="s">
        <v>507</v>
      </c>
      <c r="G82" s="321"/>
      <c r="H82" s="297" t="s">
        <v>516</v>
      </c>
      <c r="I82" s="297" t="s">
        <v>517</v>
      </c>
      <c r="J82" s="297"/>
      <c r="K82" s="311"/>
    </row>
    <row r="83" s="1" customFormat="1" ht="15" customHeight="1">
      <c r="B83" s="322"/>
      <c r="C83" s="323" t="s">
        <v>518</v>
      </c>
      <c r="D83" s="323"/>
      <c r="E83" s="323"/>
      <c r="F83" s="324" t="s">
        <v>513</v>
      </c>
      <c r="G83" s="323"/>
      <c r="H83" s="323" t="s">
        <v>519</v>
      </c>
      <c r="I83" s="323" t="s">
        <v>509</v>
      </c>
      <c r="J83" s="323">
        <v>15</v>
      </c>
      <c r="K83" s="311"/>
    </row>
    <row r="84" s="1" customFormat="1" ht="15" customHeight="1">
      <c r="B84" s="322"/>
      <c r="C84" s="323" t="s">
        <v>520</v>
      </c>
      <c r="D84" s="323"/>
      <c r="E84" s="323"/>
      <c r="F84" s="324" t="s">
        <v>513</v>
      </c>
      <c r="G84" s="323"/>
      <c r="H84" s="323" t="s">
        <v>521</v>
      </c>
      <c r="I84" s="323" t="s">
        <v>509</v>
      </c>
      <c r="J84" s="323">
        <v>15</v>
      </c>
      <c r="K84" s="311"/>
    </row>
    <row r="85" s="1" customFormat="1" ht="15" customHeight="1">
      <c r="B85" s="322"/>
      <c r="C85" s="323" t="s">
        <v>522</v>
      </c>
      <c r="D85" s="323"/>
      <c r="E85" s="323"/>
      <c r="F85" s="324" t="s">
        <v>513</v>
      </c>
      <c r="G85" s="323"/>
      <c r="H85" s="323" t="s">
        <v>523</v>
      </c>
      <c r="I85" s="323" t="s">
        <v>509</v>
      </c>
      <c r="J85" s="323">
        <v>20</v>
      </c>
      <c r="K85" s="311"/>
    </row>
    <row r="86" s="1" customFormat="1" ht="15" customHeight="1">
      <c r="B86" s="322"/>
      <c r="C86" s="323" t="s">
        <v>524</v>
      </c>
      <c r="D86" s="323"/>
      <c r="E86" s="323"/>
      <c r="F86" s="324" t="s">
        <v>513</v>
      </c>
      <c r="G86" s="323"/>
      <c r="H86" s="323" t="s">
        <v>525</v>
      </c>
      <c r="I86" s="323" t="s">
        <v>509</v>
      </c>
      <c r="J86" s="323">
        <v>20</v>
      </c>
      <c r="K86" s="311"/>
    </row>
    <row r="87" s="1" customFormat="1" ht="15" customHeight="1">
      <c r="B87" s="322"/>
      <c r="C87" s="297" t="s">
        <v>526</v>
      </c>
      <c r="D87" s="297"/>
      <c r="E87" s="297"/>
      <c r="F87" s="320" t="s">
        <v>513</v>
      </c>
      <c r="G87" s="321"/>
      <c r="H87" s="297" t="s">
        <v>527</v>
      </c>
      <c r="I87" s="297" t="s">
        <v>509</v>
      </c>
      <c r="J87" s="297">
        <v>50</v>
      </c>
      <c r="K87" s="311"/>
    </row>
    <row r="88" s="1" customFormat="1" ht="15" customHeight="1">
      <c r="B88" s="322"/>
      <c r="C88" s="297" t="s">
        <v>528</v>
      </c>
      <c r="D88" s="297"/>
      <c r="E88" s="297"/>
      <c r="F88" s="320" t="s">
        <v>513</v>
      </c>
      <c r="G88" s="321"/>
      <c r="H88" s="297" t="s">
        <v>529</v>
      </c>
      <c r="I88" s="297" t="s">
        <v>509</v>
      </c>
      <c r="J88" s="297">
        <v>20</v>
      </c>
      <c r="K88" s="311"/>
    </row>
    <row r="89" s="1" customFormat="1" ht="15" customHeight="1">
      <c r="B89" s="322"/>
      <c r="C89" s="297" t="s">
        <v>530</v>
      </c>
      <c r="D89" s="297"/>
      <c r="E89" s="297"/>
      <c r="F89" s="320" t="s">
        <v>513</v>
      </c>
      <c r="G89" s="321"/>
      <c r="H89" s="297" t="s">
        <v>531</v>
      </c>
      <c r="I89" s="297" t="s">
        <v>509</v>
      </c>
      <c r="J89" s="297">
        <v>20</v>
      </c>
      <c r="K89" s="311"/>
    </row>
    <row r="90" s="1" customFormat="1" ht="15" customHeight="1">
      <c r="B90" s="322"/>
      <c r="C90" s="297" t="s">
        <v>532</v>
      </c>
      <c r="D90" s="297"/>
      <c r="E90" s="297"/>
      <c r="F90" s="320" t="s">
        <v>513</v>
      </c>
      <c r="G90" s="321"/>
      <c r="H90" s="297" t="s">
        <v>533</v>
      </c>
      <c r="I90" s="297" t="s">
        <v>509</v>
      </c>
      <c r="J90" s="297">
        <v>50</v>
      </c>
      <c r="K90" s="311"/>
    </row>
    <row r="91" s="1" customFormat="1" ht="15" customHeight="1">
      <c r="B91" s="322"/>
      <c r="C91" s="297" t="s">
        <v>534</v>
      </c>
      <c r="D91" s="297"/>
      <c r="E91" s="297"/>
      <c r="F91" s="320" t="s">
        <v>513</v>
      </c>
      <c r="G91" s="321"/>
      <c r="H91" s="297" t="s">
        <v>534</v>
      </c>
      <c r="I91" s="297" t="s">
        <v>509</v>
      </c>
      <c r="J91" s="297">
        <v>50</v>
      </c>
      <c r="K91" s="311"/>
    </row>
    <row r="92" s="1" customFormat="1" ht="15" customHeight="1">
      <c r="B92" s="322"/>
      <c r="C92" s="297" t="s">
        <v>535</v>
      </c>
      <c r="D92" s="297"/>
      <c r="E92" s="297"/>
      <c r="F92" s="320" t="s">
        <v>513</v>
      </c>
      <c r="G92" s="321"/>
      <c r="H92" s="297" t="s">
        <v>536</v>
      </c>
      <c r="I92" s="297" t="s">
        <v>509</v>
      </c>
      <c r="J92" s="297">
        <v>255</v>
      </c>
      <c r="K92" s="311"/>
    </row>
    <row r="93" s="1" customFormat="1" ht="15" customHeight="1">
      <c r="B93" s="322"/>
      <c r="C93" s="297" t="s">
        <v>537</v>
      </c>
      <c r="D93" s="297"/>
      <c r="E93" s="297"/>
      <c r="F93" s="320" t="s">
        <v>507</v>
      </c>
      <c r="G93" s="321"/>
      <c r="H93" s="297" t="s">
        <v>538</v>
      </c>
      <c r="I93" s="297" t="s">
        <v>539</v>
      </c>
      <c r="J93" s="297"/>
      <c r="K93" s="311"/>
    </row>
    <row r="94" s="1" customFormat="1" ht="15" customHeight="1">
      <c r="B94" s="322"/>
      <c r="C94" s="297" t="s">
        <v>540</v>
      </c>
      <c r="D94" s="297"/>
      <c r="E94" s="297"/>
      <c r="F94" s="320" t="s">
        <v>507</v>
      </c>
      <c r="G94" s="321"/>
      <c r="H94" s="297" t="s">
        <v>541</v>
      </c>
      <c r="I94" s="297" t="s">
        <v>542</v>
      </c>
      <c r="J94" s="297"/>
      <c r="K94" s="311"/>
    </row>
    <row r="95" s="1" customFormat="1" ht="15" customHeight="1">
      <c r="B95" s="322"/>
      <c r="C95" s="297" t="s">
        <v>543</v>
      </c>
      <c r="D95" s="297"/>
      <c r="E95" s="297"/>
      <c r="F95" s="320" t="s">
        <v>507</v>
      </c>
      <c r="G95" s="321"/>
      <c r="H95" s="297" t="s">
        <v>543</v>
      </c>
      <c r="I95" s="297" t="s">
        <v>542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507</v>
      </c>
      <c r="G96" s="321"/>
      <c r="H96" s="297" t="s">
        <v>544</v>
      </c>
      <c r="I96" s="297" t="s">
        <v>542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507</v>
      </c>
      <c r="G97" s="321"/>
      <c r="H97" s="297" t="s">
        <v>545</v>
      </c>
      <c r="I97" s="297" t="s">
        <v>542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546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501</v>
      </c>
      <c r="D103" s="312"/>
      <c r="E103" s="312"/>
      <c r="F103" s="312" t="s">
        <v>502</v>
      </c>
      <c r="G103" s="313"/>
      <c r="H103" s="312" t="s">
        <v>54</v>
      </c>
      <c r="I103" s="312" t="s">
        <v>57</v>
      </c>
      <c r="J103" s="312" t="s">
        <v>503</v>
      </c>
      <c r="K103" s="311"/>
    </row>
    <row r="104" s="1" customFormat="1" ht="17.25" customHeight="1">
      <c r="B104" s="309"/>
      <c r="C104" s="314" t="s">
        <v>504</v>
      </c>
      <c r="D104" s="314"/>
      <c r="E104" s="314"/>
      <c r="F104" s="315" t="s">
        <v>505</v>
      </c>
      <c r="G104" s="316"/>
      <c r="H104" s="314"/>
      <c r="I104" s="314"/>
      <c r="J104" s="314" t="s">
        <v>506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507</v>
      </c>
      <c r="G106" s="297"/>
      <c r="H106" s="297" t="s">
        <v>547</v>
      </c>
      <c r="I106" s="297" t="s">
        <v>509</v>
      </c>
      <c r="J106" s="297">
        <v>20</v>
      </c>
      <c r="K106" s="311"/>
    </row>
    <row r="107" s="1" customFormat="1" ht="15" customHeight="1">
      <c r="B107" s="309"/>
      <c r="C107" s="297" t="s">
        <v>510</v>
      </c>
      <c r="D107" s="297"/>
      <c r="E107" s="297"/>
      <c r="F107" s="320" t="s">
        <v>507</v>
      </c>
      <c r="G107" s="297"/>
      <c r="H107" s="297" t="s">
        <v>547</v>
      </c>
      <c r="I107" s="297" t="s">
        <v>509</v>
      </c>
      <c r="J107" s="297">
        <v>120</v>
      </c>
      <c r="K107" s="311"/>
    </row>
    <row r="108" s="1" customFormat="1" ht="15" customHeight="1">
      <c r="B108" s="322"/>
      <c r="C108" s="297" t="s">
        <v>512</v>
      </c>
      <c r="D108" s="297"/>
      <c r="E108" s="297"/>
      <c r="F108" s="320" t="s">
        <v>513</v>
      </c>
      <c r="G108" s="297"/>
      <c r="H108" s="297" t="s">
        <v>547</v>
      </c>
      <c r="I108" s="297" t="s">
        <v>509</v>
      </c>
      <c r="J108" s="297">
        <v>50</v>
      </c>
      <c r="K108" s="311"/>
    </row>
    <row r="109" s="1" customFormat="1" ht="15" customHeight="1">
      <c r="B109" s="322"/>
      <c r="C109" s="297" t="s">
        <v>515</v>
      </c>
      <c r="D109" s="297"/>
      <c r="E109" s="297"/>
      <c r="F109" s="320" t="s">
        <v>507</v>
      </c>
      <c r="G109" s="297"/>
      <c r="H109" s="297" t="s">
        <v>547</v>
      </c>
      <c r="I109" s="297" t="s">
        <v>517</v>
      </c>
      <c r="J109" s="297"/>
      <c r="K109" s="311"/>
    </row>
    <row r="110" s="1" customFormat="1" ht="15" customHeight="1">
      <c r="B110" s="322"/>
      <c r="C110" s="297" t="s">
        <v>526</v>
      </c>
      <c r="D110" s="297"/>
      <c r="E110" s="297"/>
      <c r="F110" s="320" t="s">
        <v>513</v>
      </c>
      <c r="G110" s="297"/>
      <c r="H110" s="297" t="s">
        <v>547</v>
      </c>
      <c r="I110" s="297" t="s">
        <v>509</v>
      </c>
      <c r="J110" s="297">
        <v>50</v>
      </c>
      <c r="K110" s="311"/>
    </row>
    <row r="111" s="1" customFormat="1" ht="15" customHeight="1">
      <c r="B111" s="322"/>
      <c r="C111" s="297" t="s">
        <v>534</v>
      </c>
      <c r="D111" s="297"/>
      <c r="E111" s="297"/>
      <c r="F111" s="320" t="s">
        <v>513</v>
      </c>
      <c r="G111" s="297"/>
      <c r="H111" s="297" t="s">
        <v>547</v>
      </c>
      <c r="I111" s="297" t="s">
        <v>509</v>
      </c>
      <c r="J111" s="297">
        <v>50</v>
      </c>
      <c r="K111" s="311"/>
    </row>
    <row r="112" s="1" customFormat="1" ht="15" customHeight="1">
      <c r="B112" s="322"/>
      <c r="C112" s="297" t="s">
        <v>532</v>
      </c>
      <c r="D112" s="297"/>
      <c r="E112" s="297"/>
      <c r="F112" s="320" t="s">
        <v>513</v>
      </c>
      <c r="G112" s="297"/>
      <c r="H112" s="297" t="s">
        <v>547</v>
      </c>
      <c r="I112" s="297" t="s">
        <v>509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507</v>
      </c>
      <c r="G113" s="297"/>
      <c r="H113" s="297" t="s">
        <v>548</v>
      </c>
      <c r="I113" s="297" t="s">
        <v>509</v>
      </c>
      <c r="J113" s="297">
        <v>20</v>
      </c>
      <c r="K113" s="311"/>
    </row>
    <row r="114" s="1" customFormat="1" ht="15" customHeight="1">
      <c r="B114" s="322"/>
      <c r="C114" s="297" t="s">
        <v>549</v>
      </c>
      <c r="D114" s="297"/>
      <c r="E114" s="297"/>
      <c r="F114" s="320" t="s">
        <v>507</v>
      </c>
      <c r="G114" s="297"/>
      <c r="H114" s="297" t="s">
        <v>550</v>
      </c>
      <c r="I114" s="297" t="s">
        <v>509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507</v>
      </c>
      <c r="G115" s="297"/>
      <c r="H115" s="297" t="s">
        <v>551</v>
      </c>
      <c r="I115" s="297" t="s">
        <v>542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507</v>
      </c>
      <c r="G116" s="297"/>
      <c r="H116" s="297" t="s">
        <v>552</v>
      </c>
      <c r="I116" s="297" t="s">
        <v>542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507</v>
      </c>
      <c r="G117" s="297"/>
      <c r="H117" s="297" t="s">
        <v>553</v>
      </c>
      <c r="I117" s="297" t="s">
        <v>554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555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501</v>
      </c>
      <c r="D123" s="312"/>
      <c r="E123" s="312"/>
      <c r="F123" s="312" t="s">
        <v>502</v>
      </c>
      <c r="G123" s="313"/>
      <c r="H123" s="312" t="s">
        <v>54</v>
      </c>
      <c r="I123" s="312" t="s">
        <v>57</v>
      </c>
      <c r="J123" s="312" t="s">
        <v>503</v>
      </c>
      <c r="K123" s="341"/>
    </row>
    <row r="124" s="1" customFormat="1" ht="17.25" customHeight="1">
      <c r="B124" s="340"/>
      <c r="C124" s="314" t="s">
        <v>504</v>
      </c>
      <c r="D124" s="314"/>
      <c r="E124" s="314"/>
      <c r="F124" s="315" t="s">
        <v>505</v>
      </c>
      <c r="G124" s="316"/>
      <c r="H124" s="314"/>
      <c r="I124" s="314"/>
      <c r="J124" s="314" t="s">
        <v>506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510</v>
      </c>
      <c r="D126" s="319"/>
      <c r="E126" s="319"/>
      <c r="F126" s="320" t="s">
        <v>507</v>
      </c>
      <c r="G126" s="297"/>
      <c r="H126" s="297" t="s">
        <v>547</v>
      </c>
      <c r="I126" s="297" t="s">
        <v>509</v>
      </c>
      <c r="J126" s="297">
        <v>120</v>
      </c>
      <c r="K126" s="345"/>
    </row>
    <row r="127" s="1" customFormat="1" ht="15" customHeight="1">
      <c r="B127" s="342"/>
      <c r="C127" s="297" t="s">
        <v>556</v>
      </c>
      <c r="D127" s="297"/>
      <c r="E127" s="297"/>
      <c r="F127" s="320" t="s">
        <v>507</v>
      </c>
      <c r="G127" s="297"/>
      <c r="H127" s="297" t="s">
        <v>557</v>
      </c>
      <c r="I127" s="297" t="s">
        <v>509</v>
      </c>
      <c r="J127" s="297" t="s">
        <v>558</v>
      </c>
      <c r="K127" s="345"/>
    </row>
    <row r="128" s="1" customFormat="1" ht="15" customHeight="1">
      <c r="B128" s="342"/>
      <c r="C128" s="297" t="s">
        <v>455</v>
      </c>
      <c r="D128" s="297"/>
      <c r="E128" s="297"/>
      <c r="F128" s="320" t="s">
        <v>507</v>
      </c>
      <c r="G128" s="297"/>
      <c r="H128" s="297" t="s">
        <v>559</v>
      </c>
      <c r="I128" s="297" t="s">
        <v>509</v>
      </c>
      <c r="J128" s="297" t="s">
        <v>558</v>
      </c>
      <c r="K128" s="345"/>
    </row>
    <row r="129" s="1" customFormat="1" ht="15" customHeight="1">
      <c r="B129" s="342"/>
      <c r="C129" s="297" t="s">
        <v>518</v>
      </c>
      <c r="D129" s="297"/>
      <c r="E129" s="297"/>
      <c r="F129" s="320" t="s">
        <v>513</v>
      </c>
      <c r="G129" s="297"/>
      <c r="H129" s="297" t="s">
        <v>519</v>
      </c>
      <c r="I129" s="297" t="s">
        <v>509</v>
      </c>
      <c r="J129" s="297">
        <v>15</v>
      </c>
      <c r="K129" s="345"/>
    </row>
    <row r="130" s="1" customFormat="1" ht="15" customHeight="1">
      <c r="B130" s="342"/>
      <c r="C130" s="323" t="s">
        <v>520</v>
      </c>
      <c r="D130" s="323"/>
      <c r="E130" s="323"/>
      <c r="F130" s="324" t="s">
        <v>513</v>
      </c>
      <c r="G130" s="323"/>
      <c r="H130" s="323" t="s">
        <v>521</v>
      </c>
      <c r="I130" s="323" t="s">
        <v>509</v>
      </c>
      <c r="J130" s="323">
        <v>15</v>
      </c>
      <c r="K130" s="345"/>
    </row>
    <row r="131" s="1" customFormat="1" ht="15" customHeight="1">
      <c r="B131" s="342"/>
      <c r="C131" s="323" t="s">
        <v>522</v>
      </c>
      <c r="D131" s="323"/>
      <c r="E131" s="323"/>
      <c r="F131" s="324" t="s">
        <v>513</v>
      </c>
      <c r="G131" s="323"/>
      <c r="H131" s="323" t="s">
        <v>523</v>
      </c>
      <c r="I131" s="323" t="s">
        <v>509</v>
      </c>
      <c r="J131" s="323">
        <v>20</v>
      </c>
      <c r="K131" s="345"/>
    </row>
    <row r="132" s="1" customFormat="1" ht="15" customHeight="1">
      <c r="B132" s="342"/>
      <c r="C132" s="323" t="s">
        <v>524</v>
      </c>
      <c r="D132" s="323"/>
      <c r="E132" s="323"/>
      <c r="F132" s="324" t="s">
        <v>513</v>
      </c>
      <c r="G132" s="323"/>
      <c r="H132" s="323" t="s">
        <v>525</v>
      </c>
      <c r="I132" s="323" t="s">
        <v>509</v>
      </c>
      <c r="J132" s="323">
        <v>20</v>
      </c>
      <c r="K132" s="345"/>
    </row>
    <row r="133" s="1" customFormat="1" ht="15" customHeight="1">
      <c r="B133" s="342"/>
      <c r="C133" s="297" t="s">
        <v>512</v>
      </c>
      <c r="D133" s="297"/>
      <c r="E133" s="297"/>
      <c r="F133" s="320" t="s">
        <v>513</v>
      </c>
      <c r="G133" s="297"/>
      <c r="H133" s="297" t="s">
        <v>547</v>
      </c>
      <c r="I133" s="297" t="s">
        <v>509</v>
      </c>
      <c r="J133" s="297">
        <v>50</v>
      </c>
      <c r="K133" s="345"/>
    </row>
    <row r="134" s="1" customFormat="1" ht="15" customHeight="1">
      <c r="B134" s="342"/>
      <c r="C134" s="297" t="s">
        <v>526</v>
      </c>
      <c r="D134" s="297"/>
      <c r="E134" s="297"/>
      <c r="F134" s="320" t="s">
        <v>513</v>
      </c>
      <c r="G134" s="297"/>
      <c r="H134" s="297" t="s">
        <v>547</v>
      </c>
      <c r="I134" s="297" t="s">
        <v>509</v>
      </c>
      <c r="J134" s="297">
        <v>50</v>
      </c>
      <c r="K134" s="345"/>
    </row>
    <row r="135" s="1" customFormat="1" ht="15" customHeight="1">
      <c r="B135" s="342"/>
      <c r="C135" s="297" t="s">
        <v>532</v>
      </c>
      <c r="D135" s="297"/>
      <c r="E135" s="297"/>
      <c r="F135" s="320" t="s">
        <v>513</v>
      </c>
      <c r="G135" s="297"/>
      <c r="H135" s="297" t="s">
        <v>547</v>
      </c>
      <c r="I135" s="297" t="s">
        <v>509</v>
      </c>
      <c r="J135" s="297">
        <v>50</v>
      </c>
      <c r="K135" s="345"/>
    </row>
    <row r="136" s="1" customFormat="1" ht="15" customHeight="1">
      <c r="B136" s="342"/>
      <c r="C136" s="297" t="s">
        <v>534</v>
      </c>
      <c r="D136" s="297"/>
      <c r="E136" s="297"/>
      <c r="F136" s="320" t="s">
        <v>513</v>
      </c>
      <c r="G136" s="297"/>
      <c r="H136" s="297" t="s">
        <v>547</v>
      </c>
      <c r="I136" s="297" t="s">
        <v>509</v>
      </c>
      <c r="J136" s="297">
        <v>50</v>
      </c>
      <c r="K136" s="345"/>
    </row>
    <row r="137" s="1" customFormat="1" ht="15" customHeight="1">
      <c r="B137" s="342"/>
      <c r="C137" s="297" t="s">
        <v>535</v>
      </c>
      <c r="D137" s="297"/>
      <c r="E137" s="297"/>
      <c r="F137" s="320" t="s">
        <v>513</v>
      </c>
      <c r="G137" s="297"/>
      <c r="H137" s="297" t="s">
        <v>560</v>
      </c>
      <c r="I137" s="297" t="s">
        <v>509</v>
      </c>
      <c r="J137" s="297">
        <v>255</v>
      </c>
      <c r="K137" s="345"/>
    </row>
    <row r="138" s="1" customFormat="1" ht="15" customHeight="1">
      <c r="B138" s="342"/>
      <c r="C138" s="297" t="s">
        <v>537</v>
      </c>
      <c r="D138" s="297"/>
      <c r="E138" s="297"/>
      <c r="F138" s="320" t="s">
        <v>507</v>
      </c>
      <c r="G138" s="297"/>
      <c r="H138" s="297" t="s">
        <v>561</v>
      </c>
      <c r="I138" s="297" t="s">
        <v>539</v>
      </c>
      <c r="J138" s="297"/>
      <c r="K138" s="345"/>
    </row>
    <row r="139" s="1" customFormat="1" ht="15" customHeight="1">
      <c r="B139" s="342"/>
      <c r="C139" s="297" t="s">
        <v>540</v>
      </c>
      <c r="D139" s="297"/>
      <c r="E139" s="297"/>
      <c r="F139" s="320" t="s">
        <v>507</v>
      </c>
      <c r="G139" s="297"/>
      <c r="H139" s="297" t="s">
        <v>562</v>
      </c>
      <c r="I139" s="297" t="s">
        <v>542</v>
      </c>
      <c r="J139" s="297"/>
      <c r="K139" s="345"/>
    </row>
    <row r="140" s="1" customFormat="1" ht="15" customHeight="1">
      <c r="B140" s="342"/>
      <c r="C140" s="297" t="s">
        <v>543</v>
      </c>
      <c r="D140" s="297"/>
      <c r="E140" s="297"/>
      <c r="F140" s="320" t="s">
        <v>507</v>
      </c>
      <c r="G140" s="297"/>
      <c r="H140" s="297" t="s">
        <v>543</v>
      </c>
      <c r="I140" s="297" t="s">
        <v>542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507</v>
      </c>
      <c r="G141" s="297"/>
      <c r="H141" s="297" t="s">
        <v>563</v>
      </c>
      <c r="I141" s="297" t="s">
        <v>542</v>
      </c>
      <c r="J141" s="297"/>
      <c r="K141" s="345"/>
    </row>
    <row r="142" s="1" customFormat="1" ht="15" customHeight="1">
      <c r="B142" s="342"/>
      <c r="C142" s="297" t="s">
        <v>564</v>
      </c>
      <c r="D142" s="297"/>
      <c r="E142" s="297"/>
      <c r="F142" s="320" t="s">
        <v>507</v>
      </c>
      <c r="G142" s="297"/>
      <c r="H142" s="297" t="s">
        <v>565</v>
      </c>
      <c r="I142" s="297" t="s">
        <v>542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566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501</v>
      </c>
      <c r="D148" s="312"/>
      <c r="E148" s="312"/>
      <c r="F148" s="312" t="s">
        <v>502</v>
      </c>
      <c r="G148" s="313"/>
      <c r="H148" s="312" t="s">
        <v>54</v>
      </c>
      <c r="I148" s="312" t="s">
        <v>57</v>
      </c>
      <c r="J148" s="312" t="s">
        <v>503</v>
      </c>
      <c r="K148" s="311"/>
    </row>
    <row r="149" s="1" customFormat="1" ht="17.25" customHeight="1">
      <c r="B149" s="309"/>
      <c r="C149" s="314" t="s">
        <v>504</v>
      </c>
      <c r="D149" s="314"/>
      <c r="E149" s="314"/>
      <c r="F149" s="315" t="s">
        <v>505</v>
      </c>
      <c r="G149" s="316"/>
      <c r="H149" s="314"/>
      <c r="I149" s="314"/>
      <c r="J149" s="314" t="s">
        <v>506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510</v>
      </c>
      <c r="D151" s="297"/>
      <c r="E151" s="297"/>
      <c r="F151" s="350" t="s">
        <v>507</v>
      </c>
      <c r="G151" s="297"/>
      <c r="H151" s="349" t="s">
        <v>547</v>
      </c>
      <c r="I151" s="349" t="s">
        <v>509</v>
      </c>
      <c r="J151" s="349">
        <v>120</v>
      </c>
      <c r="K151" s="345"/>
    </row>
    <row r="152" s="1" customFormat="1" ht="15" customHeight="1">
      <c r="B152" s="322"/>
      <c r="C152" s="349" t="s">
        <v>556</v>
      </c>
      <c r="D152" s="297"/>
      <c r="E152" s="297"/>
      <c r="F152" s="350" t="s">
        <v>507</v>
      </c>
      <c r="G152" s="297"/>
      <c r="H152" s="349" t="s">
        <v>567</v>
      </c>
      <c r="I152" s="349" t="s">
        <v>509</v>
      </c>
      <c r="J152" s="349" t="s">
        <v>558</v>
      </c>
      <c r="K152" s="345"/>
    </row>
    <row r="153" s="1" customFormat="1" ht="15" customHeight="1">
      <c r="B153" s="322"/>
      <c r="C153" s="349" t="s">
        <v>455</v>
      </c>
      <c r="D153" s="297"/>
      <c r="E153" s="297"/>
      <c r="F153" s="350" t="s">
        <v>507</v>
      </c>
      <c r="G153" s="297"/>
      <c r="H153" s="349" t="s">
        <v>568</v>
      </c>
      <c r="I153" s="349" t="s">
        <v>509</v>
      </c>
      <c r="J153" s="349" t="s">
        <v>558</v>
      </c>
      <c r="K153" s="345"/>
    </row>
    <row r="154" s="1" customFormat="1" ht="15" customHeight="1">
      <c r="B154" s="322"/>
      <c r="C154" s="349" t="s">
        <v>512</v>
      </c>
      <c r="D154" s="297"/>
      <c r="E154" s="297"/>
      <c r="F154" s="350" t="s">
        <v>513</v>
      </c>
      <c r="G154" s="297"/>
      <c r="H154" s="349" t="s">
        <v>547</v>
      </c>
      <c r="I154" s="349" t="s">
        <v>509</v>
      </c>
      <c r="J154" s="349">
        <v>50</v>
      </c>
      <c r="K154" s="345"/>
    </row>
    <row r="155" s="1" customFormat="1" ht="15" customHeight="1">
      <c r="B155" s="322"/>
      <c r="C155" s="349" t="s">
        <v>515</v>
      </c>
      <c r="D155" s="297"/>
      <c r="E155" s="297"/>
      <c r="F155" s="350" t="s">
        <v>507</v>
      </c>
      <c r="G155" s="297"/>
      <c r="H155" s="349" t="s">
        <v>547</v>
      </c>
      <c r="I155" s="349" t="s">
        <v>517</v>
      </c>
      <c r="J155" s="349"/>
      <c r="K155" s="345"/>
    </row>
    <row r="156" s="1" customFormat="1" ht="15" customHeight="1">
      <c r="B156" s="322"/>
      <c r="C156" s="349" t="s">
        <v>526</v>
      </c>
      <c r="D156" s="297"/>
      <c r="E156" s="297"/>
      <c r="F156" s="350" t="s">
        <v>513</v>
      </c>
      <c r="G156" s="297"/>
      <c r="H156" s="349" t="s">
        <v>547</v>
      </c>
      <c r="I156" s="349" t="s">
        <v>509</v>
      </c>
      <c r="J156" s="349">
        <v>50</v>
      </c>
      <c r="K156" s="345"/>
    </row>
    <row r="157" s="1" customFormat="1" ht="15" customHeight="1">
      <c r="B157" s="322"/>
      <c r="C157" s="349" t="s">
        <v>534</v>
      </c>
      <c r="D157" s="297"/>
      <c r="E157" s="297"/>
      <c r="F157" s="350" t="s">
        <v>513</v>
      </c>
      <c r="G157" s="297"/>
      <c r="H157" s="349" t="s">
        <v>547</v>
      </c>
      <c r="I157" s="349" t="s">
        <v>509</v>
      </c>
      <c r="J157" s="349">
        <v>50</v>
      </c>
      <c r="K157" s="345"/>
    </row>
    <row r="158" s="1" customFormat="1" ht="15" customHeight="1">
      <c r="B158" s="322"/>
      <c r="C158" s="349" t="s">
        <v>532</v>
      </c>
      <c r="D158" s="297"/>
      <c r="E158" s="297"/>
      <c r="F158" s="350" t="s">
        <v>513</v>
      </c>
      <c r="G158" s="297"/>
      <c r="H158" s="349" t="s">
        <v>547</v>
      </c>
      <c r="I158" s="349" t="s">
        <v>509</v>
      </c>
      <c r="J158" s="349">
        <v>50</v>
      </c>
      <c r="K158" s="345"/>
    </row>
    <row r="159" s="1" customFormat="1" ht="15" customHeight="1">
      <c r="B159" s="322"/>
      <c r="C159" s="349" t="s">
        <v>90</v>
      </c>
      <c r="D159" s="297"/>
      <c r="E159" s="297"/>
      <c r="F159" s="350" t="s">
        <v>507</v>
      </c>
      <c r="G159" s="297"/>
      <c r="H159" s="349" t="s">
        <v>569</v>
      </c>
      <c r="I159" s="349" t="s">
        <v>509</v>
      </c>
      <c r="J159" s="349" t="s">
        <v>570</v>
      </c>
      <c r="K159" s="345"/>
    </row>
    <row r="160" s="1" customFormat="1" ht="15" customHeight="1">
      <c r="B160" s="322"/>
      <c r="C160" s="349" t="s">
        <v>571</v>
      </c>
      <c r="D160" s="297"/>
      <c r="E160" s="297"/>
      <c r="F160" s="350" t="s">
        <v>507</v>
      </c>
      <c r="G160" s="297"/>
      <c r="H160" s="349" t="s">
        <v>572</v>
      </c>
      <c r="I160" s="349" t="s">
        <v>542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573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501</v>
      </c>
      <c r="D166" s="312"/>
      <c r="E166" s="312"/>
      <c r="F166" s="312" t="s">
        <v>502</v>
      </c>
      <c r="G166" s="354"/>
      <c r="H166" s="355" t="s">
        <v>54</v>
      </c>
      <c r="I166" s="355" t="s">
        <v>57</v>
      </c>
      <c r="J166" s="312" t="s">
        <v>503</v>
      </c>
      <c r="K166" s="289"/>
    </row>
    <row r="167" s="1" customFormat="1" ht="17.25" customHeight="1">
      <c r="B167" s="290"/>
      <c r="C167" s="314" t="s">
        <v>504</v>
      </c>
      <c r="D167" s="314"/>
      <c r="E167" s="314"/>
      <c r="F167" s="315" t="s">
        <v>505</v>
      </c>
      <c r="G167" s="356"/>
      <c r="H167" s="357"/>
      <c r="I167" s="357"/>
      <c r="J167" s="314" t="s">
        <v>506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510</v>
      </c>
      <c r="D169" s="297"/>
      <c r="E169" s="297"/>
      <c r="F169" s="320" t="s">
        <v>507</v>
      </c>
      <c r="G169" s="297"/>
      <c r="H169" s="297" t="s">
        <v>547</v>
      </c>
      <c r="I169" s="297" t="s">
        <v>509</v>
      </c>
      <c r="J169" s="297">
        <v>120</v>
      </c>
      <c r="K169" s="345"/>
    </row>
    <row r="170" s="1" customFormat="1" ht="15" customHeight="1">
      <c r="B170" s="322"/>
      <c r="C170" s="297" t="s">
        <v>556</v>
      </c>
      <c r="D170" s="297"/>
      <c r="E170" s="297"/>
      <c r="F170" s="320" t="s">
        <v>507</v>
      </c>
      <c r="G170" s="297"/>
      <c r="H170" s="297" t="s">
        <v>557</v>
      </c>
      <c r="I170" s="297" t="s">
        <v>509</v>
      </c>
      <c r="J170" s="297" t="s">
        <v>558</v>
      </c>
      <c r="K170" s="345"/>
    </row>
    <row r="171" s="1" customFormat="1" ht="15" customHeight="1">
      <c r="B171" s="322"/>
      <c r="C171" s="297" t="s">
        <v>455</v>
      </c>
      <c r="D171" s="297"/>
      <c r="E171" s="297"/>
      <c r="F171" s="320" t="s">
        <v>507</v>
      </c>
      <c r="G171" s="297"/>
      <c r="H171" s="297" t="s">
        <v>574</v>
      </c>
      <c r="I171" s="297" t="s">
        <v>509</v>
      </c>
      <c r="J171" s="297" t="s">
        <v>558</v>
      </c>
      <c r="K171" s="345"/>
    </row>
    <row r="172" s="1" customFormat="1" ht="15" customHeight="1">
      <c r="B172" s="322"/>
      <c r="C172" s="297" t="s">
        <v>512</v>
      </c>
      <c r="D172" s="297"/>
      <c r="E172" s="297"/>
      <c r="F172" s="320" t="s">
        <v>513</v>
      </c>
      <c r="G172" s="297"/>
      <c r="H172" s="297" t="s">
        <v>574</v>
      </c>
      <c r="I172" s="297" t="s">
        <v>509</v>
      </c>
      <c r="J172" s="297">
        <v>50</v>
      </c>
      <c r="K172" s="345"/>
    </row>
    <row r="173" s="1" customFormat="1" ht="15" customHeight="1">
      <c r="B173" s="322"/>
      <c r="C173" s="297" t="s">
        <v>515</v>
      </c>
      <c r="D173" s="297"/>
      <c r="E173" s="297"/>
      <c r="F173" s="320" t="s">
        <v>507</v>
      </c>
      <c r="G173" s="297"/>
      <c r="H173" s="297" t="s">
        <v>574</v>
      </c>
      <c r="I173" s="297" t="s">
        <v>517</v>
      </c>
      <c r="J173" s="297"/>
      <c r="K173" s="345"/>
    </row>
    <row r="174" s="1" customFormat="1" ht="15" customHeight="1">
      <c r="B174" s="322"/>
      <c r="C174" s="297" t="s">
        <v>526</v>
      </c>
      <c r="D174" s="297"/>
      <c r="E174" s="297"/>
      <c r="F174" s="320" t="s">
        <v>513</v>
      </c>
      <c r="G174" s="297"/>
      <c r="H174" s="297" t="s">
        <v>574</v>
      </c>
      <c r="I174" s="297" t="s">
        <v>509</v>
      </c>
      <c r="J174" s="297">
        <v>50</v>
      </c>
      <c r="K174" s="345"/>
    </row>
    <row r="175" s="1" customFormat="1" ht="15" customHeight="1">
      <c r="B175" s="322"/>
      <c r="C175" s="297" t="s">
        <v>534</v>
      </c>
      <c r="D175" s="297"/>
      <c r="E175" s="297"/>
      <c r="F175" s="320" t="s">
        <v>513</v>
      </c>
      <c r="G175" s="297"/>
      <c r="H175" s="297" t="s">
        <v>574</v>
      </c>
      <c r="I175" s="297" t="s">
        <v>509</v>
      </c>
      <c r="J175" s="297">
        <v>50</v>
      </c>
      <c r="K175" s="345"/>
    </row>
    <row r="176" s="1" customFormat="1" ht="15" customHeight="1">
      <c r="B176" s="322"/>
      <c r="C176" s="297" t="s">
        <v>532</v>
      </c>
      <c r="D176" s="297"/>
      <c r="E176" s="297"/>
      <c r="F176" s="320" t="s">
        <v>513</v>
      </c>
      <c r="G176" s="297"/>
      <c r="H176" s="297" t="s">
        <v>574</v>
      </c>
      <c r="I176" s="297" t="s">
        <v>509</v>
      </c>
      <c r="J176" s="297">
        <v>50</v>
      </c>
      <c r="K176" s="345"/>
    </row>
    <row r="177" s="1" customFormat="1" ht="15" customHeight="1">
      <c r="B177" s="322"/>
      <c r="C177" s="297" t="s">
        <v>99</v>
      </c>
      <c r="D177" s="297"/>
      <c r="E177" s="297"/>
      <c r="F177" s="320" t="s">
        <v>507</v>
      </c>
      <c r="G177" s="297"/>
      <c r="H177" s="297" t="s">
        <v>575</v>
      </c>
      <c r="I177" s="297" t="s">
        <v>576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507</v>
      </c>
      <c r="G178" s="297"/>
      <c r="H178" s="297" t="s">
        <v>577</v>
      </c>
      <c r="I178" s="297" t="s">
        <v>578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507</v>
      </c>
      <c r="G179" s="297"/>
      <c r="H179" s="297" t="s">
        <v>579</v>
      </c>
      <c r="I179" s="297" t="s">
        <v>509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507</v>
      </c>
      <c r="G180" s="297"/>
      <c r="H180" s="297" t="s">
        <v>580</v>
      </c>
      <c r="I180" s="297" t="s">
        <v>509</v>
      </c>
      <c r="J180" s="297">
        <v>255</v>
      </c>
      <c r="K180" s="345"/>
    </row>
    <row r="181" s="1" customFormat="1" ht="15" customHeight="1">
      <c r="B181" s="322"/>
      <c r="C181" s="297" t="s">
        <v>100</v>
      </c>
      <c r="D181" s="297"/>
      <c r="E181" s="297"/>
      <c r="F181" s="320" t="s">
        <v>507</v>
      </c>
      <c r="G181" s="297"/>
      <c r="H181" s="297" t="s">
        <v>471</v>
      </c>
      <c r="I181" s="297" t="s">
        <v>509</v>
      </c>
      <c r="J181" s="297">
        <v>10</v>
      </c>
      <c r="K181" s="345"/>
    </row>
    <row r="182" s="1" customFormat="1" ht="15" customHeight="1">
      <c r="B182" s="322"/>
      <c r="C182" s="297" t="s">
        <v>101</v>
      </c>
      <c r="D182" s="297"/>
      <c r="E182" s="297"/>
      <c r="F182" s="320" t="s">
        <v>507</v>
      </c>
      <c r="G182" s="297"/>
      <c r="H182" s="297" t="s">
        <v>581</v>
      </c>
      <c r="I182" s="297" t="s">
        <v>542</v>
      </c>
      <c r="J182" s="297"/>
      <c r="K182" s="345"/>
    </row>
    <row r="183" s="1" customFormat="1" ht="15" customHeight="1">
      <c r="B183" s="322"/>
      <c r="C183" s="297" t="s">
        <v>582</v>
      </c>
      <c r="D183" s="297"/>
      <c r="E183" s="297"/>
      <c r="F183" s="320" t="s">
        <v>507</v>
      </c>
      <c r="G183" s="297"/>
      <c r="H183" s="297" t="s">
        <v>583</v>
      </c>
      <c r="I183" s="297" t="s">
        <v>542</v>
      </c>
      <c r="J183" s="297"/>
      <c r="K183" s="345"/>
    </row>
    <row r="184" s="1" customFormat="1" ht="15" customHeight="1">
      <c r="B184" s="322"/>
      <c r="C184" s="297" t="s">
        <v>571</v>
      </c>
      <c r="D184" s="297"/>
      <c r="E184" s="297"/>
      <c r="F184" s="320" t="s">
        <v>507</v>
      </c>
      <c r="G184" s="297"/>
      <c r="H184" s="297" t="s">
        <v>584</v>
      </c>
      <c r="I184" s="297" t="s">
        <v>542</v>
      </c>
      <c r="J184" s="297"/>
      <c r="K184" s="345"/>
    </row>
    <row r="185" s="1" customFormat="1" ht="15" customHeight="1">
      <c r="B185" s="322"/>
      <c r="C185" s="297" t="s">
        <v>103</v>
      </c>
      <c r="D185" s="297"/>
      <c r="E185" s="297"/>
      <c r="F185" s="320" t="s">
        <v>513</v>
      </c>
      <c r="G185" s="297"/>
      <c r="H185" s="297" t="s">
        <v>585</v>
      </c>
      <c r="I185" s="297" t="s">
        <v>509</v>
      </c>
      <c r="J185" s="297">
        <v>50</v>
      </c>
      <c r="K185" s="345"/>
    </row>
    <row r="186" s="1" customFormat="1" ht="15" customHeight="1">
      <c r="B186" s="322"/>
      <c r="C186" s="297" t="s">
        <v>586</v>
      </c>
      <c r="D186" s="297"/>
      <c r="E186" s="297"/>
      <c r="F186" s="320" t="s">
        <v>513</v>
      </c>
      <c r="G186" s="297"/>
      <c r="H186" s="297" t="s">
        <v>587</v>
      </c>
      <c r="I186" s="297" t="s">
        <v>588</v>
      </c>
      <c r="J186" s="297"/>
      <c r="K186" s="345"/>
    </row>
    <row r="187" s="1" customFormat="1" ht="15" customHeight="1">
      <c r="B187" s="322"/>
      <c r="C187" s="297" t="s">
        <v>589</v>
      </c>
      <c r="D187" s="297"/>
      <c r="E187" s="297"/>
      <c r="F187" s="320" t="s">
        <v>513</v>
      </c>
      <c r="G187" s="297"/>
      <c r="H187" s="297" t="s">
        <v>590</v>
      </c>
      <c r="I187" s="297" t="s">
        <v>588</v>
      </c>
      <c r="J187" s="297"/>
      <c r="K187" s="345"/>
    </row>
    <row r="188" s="1" customFormat="1" ht="15" customHeight="1">
      <c r="B188" s="322"/>
      <c r="C188" s="297" t="s">
        <v>591</v>
      </c>
      <c r="D188" s="297"/>
      <c r="E188" s="297"/>
      <c r="F188" s="320" t="s">
        <v>513</v>
      </c>
      <c r="G188" s="297"/>
      <c r="H188" s="297" t="s">
        <v>592</v>
      </c>
      <c r="I188" s="297" t="s">
        <v>588</v>
      </c>
      <c r="J188" s="297"/>
      <c r="K188" s="345"/>
    </row>
    <row r="189" s="1" customFormat="1" ht="15" customHeight="1">
      <c r="B189" s="322"/>
      <c r="C189" s="358" t="s">
        <v>593</v>
      </c>
      <c r="D189" s="297"/>
      <c r="E189" s="297"/>
      <c r="F189" s="320" t="s">
        <v>513</v>
      </c>
      <c r="G189" s="297"/>
      <c r="H189" s="297" t="s">
        <v>594</v>
      </c>
      <c r="I189" s="297" t="s">
        <v>595</v>
      </c>
      <c r="J189" s="359" t="s">
        <v>596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507</v>
      </c>
      <c r="G190" s="297"/>
      <c r="H190" s="294" t="s">
        <v>597</v>
      </c>
      <c r="I190" s="297" t="s">
        <v>598</v>
      </c>
      <c r="J190" s="297"/>
      <c r="K190" s="345"/>
    </row>
    <row r="191" s="1" customFormat="1" ht="15" customHeight="1">
      <c r="B191" s="322"/>
      <c r="C191" s="358" t="s">
        <v>599</v>
      </c>
      <c r="D191" s="297"/>
      <c r="E191" s="297"/>
      <c r="F191" s="320" t="s">
        <v>507</v>
      </c>
      <c r="G191" s="297"/>
      <c r="H191" s="297" t="s">
        <v>600</v>
      </c>
      <c r="I191" s="297" t="s">
        <v>542</v>
      </c>
      <c r="J191" s="297"/>
      <c r="K191" s="345"/>
    </row>
    <row r="192" s="1" customFormat="1" ht="15" customHeight="1">
      <c r="B192" s="322"/>
      <c r="C192" s="358" t="s">
        <v>601</v>
      </c>
      <c r="D192" s="297"/>
      <c r="E192" s="297"/>
      <c r="F192" s="320" t="s">
        <v>507</v>
      </c>
      <c r="G192" s="297"/>
      <c r="H192" s="297" t="s">
        <v>602</v>
      </c>
      <c r="I192" s="297" t="s">
        <v>542</v>
      </c>
      <c r="J192" s="297"/>
      <c r="K192" s="345"/>
    </row>
    <row r="193" s="1" customFormat="1" ht="15" customHeight="1">
      <c r="B193" s="322"/>
      <c r="C193" s="358" t="s">
        <v>603</v>
      </c>
      <c r="D193" s="297"/>
      <c r="E193" s="297"/>
      <c r="F193" s="320" t="s">
        <v>513</v>
      </c>
      <c r="G193" s="297"/>
      <c r="H193" s="297" t="s">
        <v>604</v>
      </c>
      <c r="I193" s="297" t="s">
        <v>542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605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606</v>
      </c>
      <c r="D200" s="361"/>
      <c r="E200" s="361"/>
      <c r="F200" s="361" t="s">
        <v>607</v>
      </c>
      <c r="G200" s="362"/>
      <c r="H200" s="361" t="s">
        <v>608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598</v>
      </c>
      <c r="D202" s="297"/>
      <c r="E202" s="297"/>
      <c r="F202" s="320" t="s">
        <v>43</v>
      </c>
      <c r="G202" s="297"/>
      <c r="H202" s="297" t="s">
        <v>609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610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611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612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613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554</v>
      </c>
      <c r="D208" s="297"/>
      <c r="E208" s="297"/>
      <c r="F208" s="320" t="s">
        <v>79</v>
      </c>
      <c r="G208" s="297"/>
      <c r="H208" s="297" t="s">
        <v>614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450</v>
      </c>
      <c r="G209" s="297"/>
      <c r="H209" s="297" t="s">
        <v>451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448</v>
      </c>
      <c r="G210" s="297"/>
      <c r="H210" s="297" t="s">
        <v>615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452</v>
      </c>
      <c r="G211" s="358"/>
      <c r="H211" s="349" t="s">
        <v>78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453</v>
      </c>
      <c r="G212" s="358"/>
      <c r="H212" s="349" t="s">
        <v>616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578</v>
      </c>
      <c r="D214" s="297"/>
      <c r="E214" s="297"/>
      <c r="F214" s="320">
        <v>1</v>
      </c>
      <c r="G214" s="358"/>
      <c r="H214" s="349" t="s">
        <v>617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618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619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620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2022-08-26T12:36:18Z</dcterms:created>
  <dcterms:modified xsi:type="dcterms:W3CDTF">2022-08-26T12:36:23Z</dcterms:modified>
</cp:coreProperties>
</file>